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0440"/>
  </bookViews>
  <sheets>
    <sheet name="Ön Değerlendirme Formu" sheetId="6" r:id="rId1"/>
    <sheet name="Nihai Değerlendirme Formu" sheetId="2" r:id="rId2"/>
    <sheet name="Sonuç İlan Formu" sheetId="3" r:id="rId3"/>
  </sheets>
  <calcPr calcId="162913"/>
</workbook>
</file>

<file path=xl/calcChain.xml><?xml version="1.0" encoding="utf-8"?>
<calcChain xmlns="http://schemas.openxmlformats.org/spreadsheetml/2006/main">
  <c r="K17" i="3" l="1"/>
  <c r="I13" i="2" l="1"/>
  <c r="I14" i="2"/>
  <c r="I15" i="2"/>
  <c r="I12" i="2"/>
  <c r="G11" i="6"/>
  <c r="G12" i="6"/>
  <c r="G13" i="6"/>
  <c r="G14" i="6"/>
  <c r="G10" i="6"/>
  <c r="E11" i="6"/>
  <c r="E12" i="6"/>
  <c r="E13" i="6"/>
  <c r="E14" i="6"/>
  <c r="E10" i="6"/>
  <c r="F15" i="2" l="1"/>
  <c r="G15" i="2" s="1"/>
  <c r="D15" i="2"/>
  <c r="E15" i="2" s="1"/>
  <c r="D14" i="2"/>
  <c r="E14" i="2" s="1"/>
  <c r="C15" i="2"/>
  <c r="C14" i="2"/>
  <c r="B15" i="2"/>
  <c r="B14" i="2"/>
  <c r="J13" i="6"/>
  <c r="J12" i="6"/>
  <c r="J14" i="6"/>
  <c r="J15" i="2" l="1"/>
  <c r="H13" i="6"/>
  <c r="H12" i="6"/>
  <c r="C9" i="2"/>
  <c r="C7" i="2"/>
  <c r="C6" i="2"/>
  <c r="C8" i="2"/>
  <c r="C5" i="2"/>
  <c r="C4" i="2"/>
  <c r="C3" i="2"/>
  <c r="J18" i="3"/>
  <c r="J19" i="3"/>
  <c r="G14" i="2"/>
  <c r="J14" i="2" s="1"/>
  <c r="H19" i="3"/>
  <c r="C19" i="3"/>
  <c r="B19" i="3"/>
  <c r="B13" i="2"/>
  <c r="C13" i="2"/>
  <c r="C18" i="3" s="1"/>
  <c r="D13" i="2"/>
  <c r="F13" i="2"/>
  <c r="G13" i="2" s="1"/>
  <c r="I18" i="3" s="1"/>
  <c r="J20" i="3"/>
  <c r="B20" i="3"/>
  <c r="C20" i="3"/>
  <c r="E20" i="3"/>
  <c r="F19" i="3"/>
  <c r="F20" i="3"/>
  <c r="G19" i="3"/>
  <c r="G20" i="3"/>
  <c r="I20" i="3"/>
  <c r="B18" i="3"/>
  <c r="F12" i="2"/>
  <c r="G12" i="2" s="1"/>
  <c r="D12" i="2"/>
  <c r="E12" i="2" s="1"/>
  <c r="C12" i="2"/>
  <c r="B12" i="2"/>
  <c r="B17" i="3" s="1"/>
  <c r="J11" i="6"/>
  <c r="H14" i="6"/>
  <c r="H11" i="6"/>
  <c r="J10" i="6"/>
  <c r="H10" i="6"/>
  <c r="J12" i="2" l="1"/>
  <c r="E18" i="3"/>
  <c r="E13" i="2"/>
  <c r="J13" i="2" s="1"/>
  <c r="A2" i="2"/>
  <c r="E19" i="3"/>
  <c r="I19" i="3"/>
  <c r="K19" i="3" s="1"/>
  <c r="F18" i="3"/>
  <c r="H20" i="3"/>
  <c r="K20" i="3" l="1"/>
  <c r="L20" i="3" s="1"/>
  <c r="L19" i="3"/>
  <c r="H18" i="3"/>
  <c r="C17" i="3"/>
  <c r="K18" i="3" l="1"/>
  <c r="L18" i="3" s="1"/>
  <c r="D12" i="3"/>
  <c r="D14" i="3"/>
  <c r="D13" i="3"/>
  <c r="D10" i="3"/>
  <c r="D9" i="3"/>
  <c r="D11" i="3"/>
  <c r="D8" i="3"/>
  <c r="F17" i="3"/>
  <c r="E17" i="3"/>
  <c r="J17" i="3" l="1"/>
  <c r="I17" i="3"/>
  <c r="H17" i="3" l="1"/>
  <c r="L17" i="3" l="1"/>
</calcChain>
</file>

<file path=xl/sharedStrings.xml><?xml version="1.0" encoding="utf-8"?>
<sst xmlns="http://schemas.openxmlformats.org/spreadsheetml/2006/main" count="114" uniqueCount="97">
  <si>
    <t>Sıra</t>
  </si>
  <si>
    <t>Ad Soyad</t>
  </si>
  <si>
    <t>Kadro Adedi</t>
  </si>
  <si>
    <t>İlan Numarası</t>
  </si>
  <si>
    <t>Kadro Ünvanı</t>
  </si>
  <si>
    <t>Anabilim Dalı</t>
  </si>
  <si>
    <t>Birimi</t>
  </si>
  <si>
    <t>Bölümü</t>
  </si>
  <si>
    <t>Ales Puanı</t>
  </si>
  <si>
    <t>Ales Puanı
(A)</t>
  </si>
  <si>
    <t>Sonuç</t>
  </si>
  <si>
    <t>MARMARA ÜNİVERSİTESİ</t>
  </si>
  <si>
    <t>S.
No</t>
  </si>
  <si>
    <t>Ales 
Puanı</t>
  </si>
  <si>
    <t>100'lük 
Mezuniyet
Notu</t>
  </si>
  <si>
    <t>Toplam</t>
  </si>
  <si>
    <t>ADI SOYADI</t>
  </si>
  <si>
    <t>İLAN EDİLEN</t>
  </si>
  <si>
    <t>Kadro Derecesi</t>
  </si>
  <si>
    <t>TC Kimlik No</t>
  </si>
  <si>
    <t>:</t>
  </si>
  <si>
    <t>Birim</t>
  </si>
  <si>
    <t>Bölüm</t>
  </si>
  <si>
    <t>Kadro Unvanı</t>
  </si>
  <si>
    <t>Giriş
Sınavı Puanı</t>
  </si>
  <si>
    <t xml:space="preserve">                    09.11.2018 tarih ve 30590 sayılı Resmi gazetede yayımlanan Ögretim Üyesi Disindaki Ögretim Elemani Kadrolarına Yapılacak Atamalarda Uygulanacak Merkezi Sınav ile Giriş Sınavlarına İlişkin Usul ve Esaslar Hakkında Yönetmelik'in 12. maddesinde "Sınav jürisi değerlendirmesinde; bu Yönetmeliğin 6 ncı maddesinin dördüncü fıkrası kapsamındaki öğretim görevlisi kadrolarında (meslek yüksekokullarında bu kadrolarda istihdam edilecekler de dahil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ve 13.maddesinde "Sınavlarda başarılı olan adaylar, başarı puanları esas alınarak ilan edilir. İlan edilen kadro sayısı kadar yedek aday da ilan edilir. Atamalar yürürlükteki mevzuata göre yapılır." hükümleri gereğince giriş sınavlarında başarılı olan adayların durumları Sınav Jürisi tarafından değerlendirilmiştir.</t>
  </si>
  <si>
    <t>Atanmaya hak kazanan adayların http://pidb.marmara.edu.tr/duyurular/  linkinde yer alan atanmak için gerekli olan evrakları 10 gün içinde tamamlayarak başvuruda bulundukları birime teslim etmeleri gerekmektedir. Duyurumuz tebligat niteliğinde olup, adaylara ayrıca posta yoluyla tebigat yapılmayacaktır. Süresi içinde evraklarını teslim etmeyen adayların atama işlemleri yapılmayacak ve adaylar hak iddia edemeyeceklerdir.</t>
  </si>
  <si>
    <t>ASİL</t>
  </si>
  <si>
    <t>YEDEK</t>
  </si>
  <si>
    <t>Atanmaya Hak Durumu</t>
  </si>
  <si>
    <t>Mezuniyet 
Puanı (B)</t>
  </si>
  <si>
    <r>
      <rPr>
        <b/>
        <sz val="11.5"/>
        <rFont val="Arial Narrow"/>
        <family val="2"/>
      </rPr>
      <t>ÖN DEĞERLENDİRME VE NİHAİ DEĞERLENDİRME JÜRİSİ</t>
    </r>
  </si>
  <si>
    <r>
      <rPr>
        <b/>
        <sz val="8.5"/>
        <rFont val="Arial Narrow"/>
        <family val="2"/>
      </rPr>
      <t>S.NO</t>
    </r>
  </si>
  <si>
    <r>
      <rPr>
        <b/>
        <sz val="8.5"/>
        <rFont val="Arial Narrow"/>
        <family val="2"/>
      </rPr>
      <t>UNVANI/ADI-SOYADI</t>
    </r>
  </si>
  <si>
    <r>
      <rPr>
        <b/>
        <sz val="8.5"/>
        <rFont val="Arial Narrow"/>
        <family val="2"/>
      </rPr>
      <t>BÖLÜMÜ</t>
    </r>
  </si>
  <si>
    <r>
      <rPr>
        <b/>
        <sz val="8.5"/>
        <rFont val="Arial Narrow"/>
        <family val="2"/>
      </rPr>
      <t>UZMANLIK ALANI</t>
    </r>
  </si>
  <si>
    <r>
      <rPr>
        <b/>
        <sz val="8.5"/>
        <rFont val="Arial Narrow"/>
        <family val="2"/>
      </rPr>
      <t>İMZA</t>
    </r>
  </si>
  <si>
    <t>ÜYE</t>
  </si>
  <si>
    <t>TC KİMLİK NO</t>
  </si>
  <si>
    <t>UYGUN</t>
  </si>
  <si>
    <t>UYGUN DEĞİL</t>
  </si>
  <si>
    <t>Değerlendirme PUANI</t>
  </si>
  <si>
    <t>KAZANAMADI</t>
  </si>
  <si>
    <r>
      <t xml:space="preserve">MARMARA ÜNİVERSİTESİ
NİHAİ DEĞERLENDİRME SONUÇ FORMU                                                               
</t>
    </r>
    <r>
      <rPr>
        <b/>
        <sz val="12"/>
        <color theme="1"/>
        <rFont val="Times New Roman"/>
        <family val="1"/>
        <charset val="162"/>
      </rPr>
      <t>(Araştırma Görevlisi Alımı Nihai Değerlendirme Sonuçları)</t>
    </r>
  </si>
  <si>
    <t>RESMİ GAZETE İLAN TARİHİ</t>
  </si>
  <si>
    <t>PROGRAM</t>
  </si>
  <si>
    <t>RESMİ GAZETE SAYISI</t>
  </si>
  <si>
    <t>KADRO UNVANI</t>
  </si>
  <si>
    <t>BİRİM</t>
  </si>
  <si>
    <t>KADRO DERECESİ</t>
  </si>
  <si>
    <t>BÖLÜM</t>
  </si>
  <si>
    <t>KADRO ADEDİ</t>
  </si>
  <si>
    <t>İLANDA ARANAN ÖZEL ŞART</t>
  </si>
  <si>
    <t>Sıra No.</t>
  </si>
  <si>
    <t>ADI VE SOYADI</t>
  </si>
  <si>
    <t>PUANLAR</t>
  </si>
  <si>
    <t>(A+B) TOPLAM</t>
  </si>
  <si>
    <t>ÖN DEĞERLENDİRME SONUCU</t>
  </si>
  <si>
    <r>
      <rPr>
        <b/>
        <sz val="8"/>
        <rFont val="Times New Roman"/>
        <family val="1"/>
        <charset val="162"/>
      </rPr>
      <t>GİRİŞ SINAVININ
YERİ, TARİH VE SAATİ</t>
    </r>
  </si>
  <si>
    <t>PUAN</t>
  </si>
  <si>
    <t>100'LÜK SİSTEM</t>
  </si>
  <si>
    <t>ÖN DEĞERLENDİRME VE NİHAİ DEĞERLENDİRME JÜRİSİ</t>
  </si>
  <si>
    <t>S.NO</t>
  </si>
  <si>
    <t>UNVANI/ADI-SOYADI</t>
  </si>
  <si>
    <t>BÖLÜMÜ</t>
  </si>
  <si>
    <t>UZMANLIK ALANI</t>
  </si>
  <si>
    <t>ÜYELİK DURUMU</t>
  </si>
  <si>
    <t>İMZA</t>
  </si>
  <si>
    <t>A…….   B……….</t>
  </si>
  <si>
    <t>E……..  G……….</t>
  </si>
  <si>
    <t>A…….. T……….</t>
  </si>
  <si>
    <t>B……   F………..</t>
  </si>
  <si>
    <t xml:space="preserve">ALES PUANI </t>
  </si>
  <si>
    <t>…………….. Bölümü Lisans mezunu olmak, …………………. alanında Yüksek Lisans/Doktora/Sanatta Yeterlilik Eğitimi yapıyor olmak.</t>
  </si>
  <si>
    <t xml:space="preserve"> İLANDA ARANAN ÖZEL ŞARTLARA UYGUN  OLUP OLMADIĞI (UYGUN/ UYGUN DEĞİL)</t>
  </si>
  <si>
    <t>………..386</t>
  </si>
  <si>
    <t>………..458</t>
  </si>
  <si>
    <t>………..546</t>
  </si>
  <si>
    <t>………..886</t>
  </si>
  <si>
    <t>……….774</t>
  </si>
  <si>
    <t xml:space="preserve">
Lisans Mezuniyet
Notu (100'lük
Sistem)</t>
  </si>
  <si>
    <t>Giriş Sınavı
Puanı</t>
  </si>
  <si>
    <t xml:space="preserve">ARAŞTIRMA GÖREVLİSİ </t>
  </si>
  <si>
    <t>B……   C………..</t>
  </si>
  <si>
    <r>
      <rPr>
        <b/>
        <sz val="18"/>
        <rFont val="Times New Roman"/>
        <family val="1"/>
        <charset val="162"/>
      </rPr>
      <t>MARMARA ÜNİVERSİTESİ</t>
    </r>
    <r>
      <rPr>
        <b/>
        <sz val="14"/>
        <rFont val="Times New Roman"/>
        <family val="1"/>
        <charset val="162"/>
      </rPr>
      <t xml:space="preserve">
ÖN DEĞERLENDİRME SONUÇ TUTANAĞI                                                                                                                                                                                                      (Meslek Yüksekokullarının Türkçe Programlarında Görev Alacak Öğretim Üyesi Dışındaki Öğretim Elemanları İçin)</t>
    </r>
  </si>
  <si>
    <t>SOSYAL BİLİMLER MESLEK YÜKSEKOKULU</t>
  </si>
  <si>
    <t>MUHASEBE VE FİNANSMAN</t>
  </si>
  <si>
    <t>MUHASEBE</t>
  </si>
  <si>
    <t>(A)
%70</t>
  </si>
  <si>
    <t>LİSANS MEZUNİYET NOTU</t>
  </si>
  <si>
    <t>(B)
%30</t>
  </si>
  <si>
    <t xml:space="preserve">Marmara Üniversitesi, Sosyal Bilimler Meslek Yüksekokulu, Göztepe Kampüsü, Kadıöy, İSTANBUL.
Sınav Salon: ....... No'lu Salon                                                                                                                               Sınav Tarihi: 
Sınav Saati: </t>
  </si>
  <si>
    <t>Giriş Sınavı
Puanı (C)</t>
  </si>
  <si>
    <t>(A+B+C)</t>
  </si>
  <si>
    <t>Ales
35%</t>
  </si>
  <si>
    <t>Giriş Sınavı
35%</t>
  </si>
  <si>
    <t>Lisans Mezuniyet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</si>
</sst>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32" x14ac:knownFonts="1">
    <font>
      <sz val="11"/>
      <color theme="1"/>
      <name val="Calibri"/>
      <family val="2"/>
      <scheme val="minor"/>
    </font>
    <font>
      <b/>
      <sz val="11"/>
      <color theme="1"/>
      <name val="Calibri"/>
      <family val="2"/>
      <charset val="162"/>
      <scheme val="minor"/>
    </font>
    <font>
      <sz val="11"/>
      <color theme="4" tint="-0.249977111117893"/>
      <name val="Calibri"/>
      <family val="2"/>
      <scheme val="minor"/>
    </font>
    <font>
      <sz val="11"/>
      <color rgb="FF006100"/>
      <name val="Calibri"/>
      <family val="2"/>
      <charset val="162"/>
      <scheme val="minor"/>
    </font>
    <font>
      <sz val="11"/>
      <color theme="1"/>
      <name val="Times New Roman"/>
      <family val="1"/>
      <charset val="162"/>
    </font>
    <font>
      <sz val="9"/>
      <color theme="1"/>
      <name val="Times New Roman"/>
      <family val="1"/>
      <charset val="162"/>
    </font>
    <font>
      <b/>
      <sz val="11"/>
      <color theme="1"/>
      <name val="Times New Roman"/>
      <family val="1"/>
      <charset val="162"/>
    </font>
    <font>
      <sz val="10"/>
      <color theme="1"/>
      <name val="Times New Roman"/>
      <family val="1"/>
      <charset val="162"/>
    </font>
    <font>
      <sz val="11"/>
      <color rgb="FF006100"/>
      <name val="Times New Roman"/>
      <family val="1"/>
      <charset val="162"/>
    </font>
    <font>
      <b/>
      <sz val="18"/>
      <color theme="1"/>
      <name val="Times New Roman"/>
      <family val="1"/>
      <charset val="162"/>
    </font>
    <font>
      <b/>
      <sz val="12"/>
      <color theme="1"/>
      <name val="Times New Roman"/>
      <family val="1"/>
      <charset val="162"/>
    </font>
    <font>
      <sz val="10"/>
      <color rgb="FF000000"/>
      <name val="Times New Roman"/>
      <family val="1"/>
      <charset val="162"/>
    </font>
    <font>
      <sz val="14"/>
      <color rgb="FF000000"/>
      <name val="Times New Roman"/>
      <family val="1"/>
      <charset val="162"/>
    </font>
    <font>
      <b/>
      <sz val="8.5"/>
      <name val="Arial Narrow"/>
      <family val="2"/>
      <charset val="162"/>
    </font>
    <font>
      <b/>
      <sz val="8.5"/>
      <name val="Arial Narrow"/>
      <family val="2"/>
    </font>
    <font>
      <b/>
      <sz val="11.5"/>
      <name val="Arial Narrow"/>
      <family val="2"/>
      <charset val="162"/>
    </font>
    <font>
      <b/>
      <sz val="11.5"/>
      <name val="Arial Narrow"/>
      <family val="2"/>
    </font>
    <font>
      <sz val="8.5"/>
      <color rgb="FF000000"/>
      <name val="Arial Narrow"/>
      <family val="2"/>
    </font>
    <font>
      <sz val="10"/>
      <color rgb="FF000000"/>
      <name val="Times New Roman"/>
      <family val="1"/>
      <charset val="162"/>
    </font>
    <font>
      <sz val="16"/>
      <color theme="4" tint="-0.249977111117893"/>
      <name val="Times New Roman"/>
      <family val="1"/>
      <charset val="162"/>
    </font>
    <font>
      <b/>
      <sz val="16"/>
      <color theme="1"/>
      <name val="Times New Roman"/>
      <family val="1"/>
      <charset val="162"/>
    </font>
    <font>
      <sz val="10"/>
      <name val="Arial Narrow"/>
      <family val="2"/>
    </font>
    <font>
      <b/>
      <sz val="14"/>
      <name val="Times New Roman"/>
      <family val="1"/>
      <charset val="162"/>
    </font>
    <font>
      <b/>
      <sz val="18"/>
      <name val="Times New Roman"/>
      <family val="1"/>
      <charset val="162"/>
    </font>
    <font>
      <b/>
      <sz val="8"/>
      <name val="Times New Roman"/>
      <family val="1"/>
      <charset val="162"/>
    </font>
    <font>
      <b/>
      <sz val="8"/>
      <color rgb="FF000000"/>
      <name val="Times New Roman"/>
      <family val="1"/>
      <charset val="162"/>
    </font>
    <font>
      <b/>
      <sz val="8.5"/>
      <name val="Times New Roman"/>
      <family val="1"/>
      <charset val="162"/>
    </font>
    <font>
      <b/>
      <sz val="6.5"/>
      <name val="Times New Roman"/>
      <family val="1"/>
      <charset val="162"/>
    </font>
    <font>
      <sz val="8"/>
      <name val="Times New Roman"/>
      <family val="1"/>
      <charset val="162"/>
    </font>
    <font>
      <sz val="8"/>
      <color rgb="FF000000"/>
      <name val="Times New Roman"/>
      <family val="1"/>
      <charset val="162"/>
    </font>
    <font>
      <b/>
      <sz val="11.5"/>
      <name val="Times New Roman"/>
      <family val="1"/>
      <charset val="162"/>
    </font>
    <font>
      <sz val="8.5"/>
      <color rgb="FF000000"/>
      <name val="Times New Roman"/>
      <family val="1"/>
      <charset val="162"/>
    </font>
  </fonts>
  <fills count="6">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
      <patternFill patternType="solid">
        <fgColor rgb="FFC6EFCE"/>
      </patternFill>
    </fill>
    <fill>
      <patternFill patternType="solid">
        <fgColor rgb="FFC5D9F0"/>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auto="1"/>
      </top>
      <bottom/>
      <diagonal/>
    </border>
    <border>
      <left/>
      <right/>
      <top/>
      <bottom style="medium">
        <color auto="1"/>
      </bottom>
      <diagonal/>
    </border>
    <border>
      <left style="thin">
        <color indexed="64"/>
      </left>
      <right style="thin">
        <color indexed="64"/>
      </right>
      <top style="medium">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64"/>
      </right>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bottom style="thin">
        <color rgb="FF000000"/>
      </bottom>
      <diagonal/>
    </border>
    <border>
      <left style="thin">
        <color indexed="64"/>
      </left>
      <right style="medium">
        <color indexed="64"/>
      </right>
      <top/>
      <bottom style="thin">
        <color rgb="FF000000"/>
      </bottom>
      <diagonal/>
    </border>
    <border>
      <left style="thin">
        <color indexed="64"/>
      </left>
      <right style="medium">
        <color indexed="64"/>
      </right>
      <top style="thin">
        <color indexed="64"/>
      </top>
      <bottom/>
      <diagonal/>
    </border>
  </borders>
  <cellStyleXfs count="4">
    <xf numFmtId="0" fontId="0" fillId="0" borderId="0"/>
    <xf numFmtId="0" fontId="3" fillId="4" borderId="0" applyNumberFormat="0" applyBorder="0" applyAlignment="0" applyProtection="0"/>
    <xf numFmtId="0" fontId="11" fillId="0" borderId="0"/>
    <xf numFmtId="0" fontId="18" fillId="0" borderId="0"/>
  </cellStyleXfs>
  <cellXfs count="223">
    <xf numFmtId="0" fontId="0" fillId="0" borderId="0" xfId="0"/>
    <xf numFmtId="0" fontId="0" fillId="0" borderId="0" xfId="0" applyAlignment="1">
      <alignment horizontal="center" vertical="center"/>
    </xf>
    <xf numFmtId="164" fontId="0" fillId="0" borderId="0" xfId="0" applyNumberFormat="1"/>
    <xf numFmtId="2" fontId="0" fillId="0" borderId="0" xfId="0" applyNumberFormat="1"/>
    <xf numFmtId="0" fontId="0" fillId="0" borderId="0" xfId="0" applyAlignment="1">
      <alignment horizontal="center"/>
    </xf>
    <xf numFmtId="0" fontId="0" fillId="0" borderId="0" xfId="0" applyNumberFormat="1" applyAlignment="1">
      <alignment horizontal="center"/>
    </xf>
    <xf numFmtId="0" fontId="4" fillId="0" borderId="0" xfId="0" applyFont="1" applyBorder="1"/>
    <xf numFmtId="0" fontId="4" fillId="0" borderId="16" xfId="0" applyFont="1" applyBorder="1"/>
    <xf numFmtId="0" fontId="7" fillId="0" borderId="19" xfId="0" applyFont="1" applyBorder="1" applyAlignment="1">
      <alignment horizontal="center" wrapText="1"/>
    </xf>
    <xf numFmtId="0" fontId="7" fillId="0" borderId="5" xfId="0" applyFont="1" applyBorder="1" applyAlignment="1">
      <alignment horizontal="center" vertical="center" wrapText="1"/>
    </xf>
    <xf numFmtId="0" fontId="7" fillId="0" borderId="20" xfId="0" applyFont="1" applyBorder="1" applyAlignment="1">
      <alignment horizontal="center" vertical="center" wrapText="1"/>
    </xf>
    <xf numFmtId="0" fontId="4" fillId="3" borderId="21" xfId="0" applyFont="1" applyFill="1" applyBorder="1" applyAlignment="1">
      <alignment horizontal="center"/>
    </xf>
    <xf numFmtId="0" fontId="4" fillId="0" borderId="1" xfId="0" applyFont="1" applyBorder="1"/>
    <xf numFmtId="0" fontId="4" fillId="0" borderId="1" xfId="0" applyFont="1" applyBorder="1" applyAlignment="1">
      <alignment horizontal="center" vertical="center"/>
    </xf>
    <xf numFmtId="2" fontId="4" fillId="0" borderId="1" xfId="0" applyNumberFormat="1" applyFont="1" applyBorder="1" applyAlignment="1">
      <alignment horizontal="center" vertical="center"/>
    </xf>
    <xf numFmtId="0" fontId="4" fillId="3" borderId="23" xfId="0" applyFont="1" applyFill="1" applyBorder="1" applyAlignment="1">
      <alignment horizontal="center"/>
    </xf>
    <xf numFmtId="0" fontId="4" fillId="0" borderId="24" xfId="0" applyFont="1" applyBorder="1"/>
    <xf numFmtId="0" fontId="4" fillId="0" borderId="24" xfId="0" applyFont="1" applyBorder="1" applyAlignment="1">
      <alignment horizontal="center" vertical="center"/>
    </xf>
    <xf numFmtId="0" fontId="4" fillId="0" borderId="6" xfId="0" applyFont="1" applyBorder="1" applyAlignment="1">
      <alignment horizontal="left"/>
    </xf>
    <xf numFmtId="0" fontId="4" fillId="3" borderId="6" xfId="0" applyFont="1" applyFill="1" applyBorder="1" applyAlignment="1">
      <alignment horizontal="left"/>
    </xf>
    <xf numFmtId="0" fontId="7" fillId="0" borderId="9" xfId="0" applyFont="1" applyBorder="1" applyAlignment="1">
      <alignment horizontal="center" vertical="center" wrapText="1"/>
    </xf>
    <xf numFmtId="0" fontId="4" fillId="0" borderId="11"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3" fillId="5" borderId="21" xfId="3" applyFont="1" applyFill="1" applyBorder="1" applyAlignment="1">
      <alignment horizontal="left" vertical="top" wrapText="1"/>
    </xf>
    <xf numFmtId="1" fontId="17" fillId="0" borderId="21" xfId="3" applyNumberFormat="1" applyFont="1" applyFill="1" applyBorder="1" applyAlignment="1">
      <alignment horizontal="center" vertical="top" shrinkToFit="1"/>
    </xf>
    <xf numFmtId="1" fontId="17" fillId="0" borderId="23" xfId="3" applyNumberFormat="1" applyFont="1" applyFill="1" applyBorder="1" applyAlignment="1">
      <alignment horizontal="center" vertical="top" shrinkToFit="1"/>
    </xf>
    <xf numFmtId="2" fontId="4" fillId="0" borderId="24" xfId="0" applyNumberFormat="1" applyFont="1" applyBorder="1" applyAlignment="1">
      <alignment horizontal="center" vertical="center"/>
    </xf>
    <xf numFmtId="0" fontId="4" fillId="0" borderId="25" xfId="0" applyFont="1" applyBorder="1" applyAlignment="1">
      <alignment horizontal="center" vertical="center"/>
    </xf>
    <xf numFmtId="0" fontId="2" fillId="0" borderId="0" xfId="0" applyFont="1" applyBorder="1" applyAlignment="1"/>
    <xf numFmtId="0" fontId="2" fillId="0" borderId="16" xfId="0" applyFont="1" applyBorder="1" applyAlignment="1"/>
    <xf numFmtId="0" fontId="2" fillId="0" borderId="2" xfId="0" applyFont="1" applyBorder="1" applyAlignment="1"/>
    <xf numFmtId="0" fontId="2" fillId="0" borderId="46" xfId="0" applyFont="1" applyBorder="1" applyAlignment="1"/>
    <xf numFmtId="0" fontId="21" fillId="0" borderId="45" xfId="3" applyFont="1" applyFill="1" applyBorder="1" applyAlignment="1">
      <alignment horizontal="left" vertical="center" wrapText="1"/>
    </xf>
    <xf numFmtId="0" fontId="21" fillId="0" borderId="45" xfId="3" applyFont="1" applyFill="1" applyBorder="1" applyAlignment="1">
      <alignment horizontal="center" vertical="center" wrapText="1"/>
    </xf>
    <xf numFmtId="0" fontId="21" fillId="0" borderId="48" xfId="3" applyFont="1" applyFill="1" applyBorder="1" applyAlignment="1">
      <alignment horizontal="left" vertical="center" wrapText="1"/>
    </xf>
    <xf numFmtId="0" fontId="21" fillId="0" borderId="48" xfId="3" applyFont="1" applyFill="1" applyBorder="1" applyAlignment="1">
      <alignment horizontal="center" vertical="center" wrapText="1"/>
    </xf>
    <xf numFmtId="165" fontId="21" fillId="0" borderId="47" xfId="3" applyNumberFormat="1" applyFont="1" applyFill="1" applyBorder="1" applyAlignment="1">
      <alignment horizontal="center" vertical="center" wrapText="1"/>
    </xf>
    <xf numFmtId="165" fontId="21" fillId="0" borderId="49" xfId="3" applyNumberFormat="1" applyFont="1" applyFill="1" applyBorder="1" applyAlignment="1">
      <alignment horizontal="center" vertical="center" wrapText="1"/>
    </xf>
    <xf numFmtId="165" fontId="21" fillId="0" borderId="45" xfId="3" applyNumberFormat="1" applyFont="1" applyFill="1" applyBorder="1" applyAlignment="1">
      <alignment horizontal="center" vertical="center" wrapText="1"/>
    </xf>
    <xf numFmtId="165" fontId="21" fillId="0" borderId="48" xfId="3" applyNumberFormat="1" applyFont="1" applyFill="1" applyBorder="1" applyAlignment="1">
      <alignment horizontal="center" vertical="center" wrapText="1"/>
    </xf>
    <xf numFmtId="2" fontId="21" fillId="0" borderId="45" xfId="3" applyNumberFormat="1" applyFont="1" applyFill="1" applyBorder="1" applyAlignment="1">
      <alignment horizontal="center" vertical="center" wrapText="1"/>
    </xf>
    <xf numFmtId="2" fontId="21" fillId="0" borderId="48" xfId="3" applyNumberFormat="1" applyFont="1" applyFill="1" applyBorder="1" applyAlignment="1">
      <alignment horizontal="center" vertical="center" wrapText="1"/>
    </xf>
    <xf numFmtId="165" fontId="4" fillId="0" borderId="1" xfId="0" applyNumberFormat="1" applyFont="1" applyBorder="1" applyAlignment="1">
      <alignment horizontal="center" vertical="center"/>
    </xf>
    <xf numFmtId="165" fontId="4" fillId="0" borderId="24" xfId="0" applyNumberFormat="1" applyFont="1" applyBorder="1" applyAlignment="1">
      <alignment horizontal="center" vertical="center"/>
    </xf>
    <xf numFmtId="165" fontId="8" fillId="0" borderId="1" xfId="1" applyNumberFormat="1" applyFont="1" applyFill="1" applyBorder="1" applyAlignment="1">
      <alignment horizontal="center"/>
    </xf>
    <xf numFmtId="165" fontId="8" fillId="0" borderId="24" xfId="1" applyNumberFormat="1" applyFont="1" applyFill="1" applyBorder="1" applyAlignment="1">
      <alignment horizontal="center"/>
    </xf>
    <xf numFmtId="0" fontId="4" fillId="0" borderId="22" xfId="0" applyFont="1" applyBorder="1" applyAlignment="1">
      <alignment horizontal="center"/>
    </xf>
    <xf numFmtId="0" fontId="4" fillId="0" borderId="27" xfId="0" applyFont="1" applyBorder="1" applyAlignment="1">
      <alignment horizontal="center"/>
    </xf>
    <xf numFmtId="0" fontId="11" fillId="0" borderId="0" xfId="3" applyFont="1" applyFill="1" applyBorder="1" applyAlignment="1">
      <alignment horizontal="left" vertical="top"/>
    </xf>
    <xf numFmtId="0" fontId="11" fillId="0" borderId="36" xfId="3" applyFont="1" applyFill="1" applyBorder="1" applyAlignment="1">
      <alignment horizontal="left" wrapText="1"/>
    </xf>
    <xf numFmtId="0" fontId="11" fillId="0" borderId="35" xfId="3" applyFont="1" applyFill="1" applyBorder="1" applyAlignment="1">
      <alignment horizontal="left" wrapText="1"/>
    </xf>
    <xf numFmtId="0" fontId="26" fillId="0" borderId="37" xfId="3" applyFont="1" applyFill="1" applyBorder="1" applyAlignment="1">
      <alignment horizontal="left" vertical="top" wrapText="1"/>
    </xf>
    <xf numFmtId="0" fontId="11" fillId="0" borderId="0" xfId="3" applyFont="1" applyFill="1" applyBorder="1" applyAlignment="1">
      <alignment horizontal="left" wrapText="1"/>
    </xf>
    <xf numFmtId="0" fontId="11" fillId="0" borderId="39" xfId="3" applyFont="1" applyFill="1" applyBorder="1" applyAlignment="1">
      <alignment horizontal="left" wrapText="1"/>
    </xf>
    <xf numFmtId="0" fontId="26" fillId="0" borderId="40" xfId="3" applyFont="1" applyFill="1" applyBorder="1" applyAlignment="1">
      <alignment horizontal="left" vertical="top" wrapText="1"/>
    </xf>
    <xf numFmtId="0" fontId="24" fillId="0" borderId="38" xfId="3" applyFont="1" applyFill="1" applyBorder="1" applyAlignment="1">
      <alignment horizontal="left" vertical="top" wrapText="1"/>
    </xf>
    <xf numFmtId="0" fontId="24" fillId="0" borderId="0" xfId="3" applyFont="1" applyFill="1" applyBorder="1" applyAlignment="1">
      <alignment horizontal="left" vertical="top" wrapText="1"/>
    </xf>
    <xf numFmtId="1" fontId="25" fillId="0" borderId="38" xfId="3" applyNumberFormat="1" applyFont="1" applyFill="1" applyBorder="1" applyAlignment="1">
      <alignment horizontal="left" vertical="top" shrinkToFit="1"/>
    </xf>
    <xf numFmtId="0" fontId="24" fillId="0" borderId="41" xfId="3" applyFont="1" applyFill="1" applyBorder="1" applyAlignment="1">
      <alignment horizontal="left" vertical="top" wrapText="1"/>
    </xf>
    <xf numFmtId="0" fontId="24" fillId="0" borderId="43" xfId="3" applyFont="1" applyFill="1" applyBorder="1" applyAlignment="1">
      <alignment horizontal="left" vertical="top" wrapText="1"/>
    </xf>
    <xf numFmtId="0" fontId="11" fillId="0" borderId="42" xfId="3" applyFont="1" applyFill="1" applyBorder="1" applyAlignment="1">
      <alignment horizontal="left" wrapText="1"/>
    </xf>
    <xf numFmtId="0" fontId="26" fillId="0" borderId="44" xfId="3" applyFont="1" applyFill="1" applyBorder="1" applyAlignment="1">
      <alignment horizontal="left" vertical="top" wrapText="1"/>
    </xf>
    <xf numFmtId="1" fontId="25" fillId="0" borderId="41" xfId="3" applyNumberFormat="1" applyFont="1" applyFill="1" applyBorder="1" applyAlignment="1">
      <alignment horizontal="left" vertical="top" shrinkToFit="1"/>
    </xf>
    <xf numFmtId="0" fontId="11" fillId="0" borderId="43" xfId="3" applyFont="1" applyFill="1" applyBorder="1" applyAlignment="1">
      <alignment horizontal="left" wrapText="1"/>
    </xf>
    <xf numFmtId="0" fontId="24" fillId="5" borderId="45" xfId="3" applyFont="1" applyFill="1" applyBorder="1" applyAlignment="1">
      <alignment horizontal="left" vertical="top" wrapText="1" indent="1"/>
    </xf>
    <xf numFmtId="0" fontId="24" fillId="5" borderId="45" xfId="3" applyFont="1" applyFill="1" applyBorder="1" applyAlignment="1">
      <alignment horizontal="center" vertical="top" wrapText="1"/>
    </xf>
    <xf numFmtId="0" fontId="27" fillId="5" borderId="45" xfId="3" applyFont="1" applyFill="1" applyBorder="1" applyAlignment="1">
      <alignment horizontal="center" vertical="top" wrapText="1"/>
    </xf>
    <xf numFmtId="1" fontId="25" fillId="0" borderId="45" xfId="3" applyNumberFormat="1" applyFont="1" applyFill="1" applyBorder="1" applyAlignment="1">
      <alignment horizontal="center" vertical="center" shrinkToFit="1"/>
    </xf>
    <xf numFmtId="0" fontId="28" fillId="0" borderId="45" xfId="3" applyFont="1" applyFill="1" applyBorder="1" applyAlignment="1">
      <alignment horizontal="left" vertical="center" wrapText="1"/>
    </xf>
    <xf numFmtId="1" fontId="28" fillId="0" borderId="45" xfId="3" applyNumberFormat="1" applyFont="1" applyFill="1" applyBorder="1" applyAlignment="1">
      <alignment horizontal="left" vertical="center" wrapText="1"/>
    </xf>
    <xf numFmtId="165" fontId="29" fillId="0" borderId="45" xfId="3" applyNumberFormat="1" applyFont="1" applyFill="1" applyBorder="1" applyAlignment="1">
      <alignment horizontal="center" vertical="center" shrinkToFit="1"/>
    </xf>
    <xf numFmtId="165" fontId="25" fillId="0" borderId="45" xfId="3" applyNumberFormat="1" applyFont="1" applyFill="1" applyBorder="1" applyAlignment="1">
      <alignment horizontal="center" vertical="center" shrinkToFit="1"/>
    </xf>
    <xf numFmtId="2" fontId="29" fillId="0" borderId="45" xfId="3" applyNumberFormat="1" applyFont="1" applyFill="1" applyBorder="1" applyAlignment="1">
      <alignment horizontal="center" vertical="center" shrinkToFit="1"/>
    </xf>
    <xf numFmtId="165" fontId="25" fillId="0" borderId="45" xfId="3" applyNumberFormat="1" applyFont="1" applyFill="1" applyBorder="1" applyAlignment="1">
      <alignment horizontal="right" vertical="center" indent="1" shrinkToFit="1"/>
    </xf>
    <xf numFmtId="2" fontId="25" fillId="0" borderId="45" xfId="3" applyNumberFormat="1" applyFont="1" applyFill="1" applyBorder="1" applyAlignment="1">
      <alignment horizontal="center" vertical="center" shrinkToFit="1"/>
    </xf>
    <xf numFmtId="0" fontId="24" fillId="0" borderId="45" xfId="3" applyFont="1" applyFill="1" applyBorder="1" applyAlignment="1">
      <alignment horizontal="center" vertical="center" wrapText="1"/>
    </xf>
    <xf numFmtId="0" fontId="24" fillId="0" borderId="45" xfId="3" applyFont="1" applyFill="1" applyBorder="1" applyAlignment="1">
      <alignment horizontal="left" vertical="center" wrapText="1" indent="3"/>
    </xf>
    <xf numFmtId="0" fontId="11" fillId="0" borderId="45" xfId="3" applyFont="1" applyFill="1" applyBorder="1" applyAlignment="1">
      <alignment horizontal="left" vertical="center" wrapText="1"/>
    </xf>
    <xf numFmtId="0" fontId="26" fillId="5" borderId="45" xfId="3" applyFont="1" applyFill="1" applyBorder="1" applyAlignment="1">
      <alignment horizontal="left" vertical="top" wrapText="1"/>
    </xf>
    <xf numFmtId="0" fontId="26" fillId="5" borderId="31" xfId="3" applyFont="1" applyFill="1" applyBorder="1" applyAlignment="1">
      <alignment horizontal="left" vertical="top" wrapText="1"/>
    </xf>
    <xf numFmtId="0" fontId="26" fillId="5" borderId="45" xfId="3" applyFont="1" applyFill="1" applyBorder="1" applyAlignment="1">
      <alignment horizontal="left" vertical="top" wrapText="1" indent="1"/>
    </xf>
    <xf numFmtId="0" fontId="26" fillId="5" borderId="45" xfId="3" applyFont="1" applyFill="1" applyBorder="1" applyAlignment="1">
      <alignment horizontal="center" vertical="top" wrapText="1"/>
    </xf>
    <xf numFmtId="1" fontId="31" fillId="0" borderId="45" xfId="3" applyNumberFormat="1" applyFont="1" applyFill="1" applyBorder="1" applyAlignment="1">
      <alignment horizontal="center" vertical="top" shrinkToFit="1"/>
    </xf>
    <xf numFmtId="1" fontId="31" fillId="0" borderId="31" xfId="3" applyNumberFormat="1" applyFont="1" applyFill="1" applyBorder="1" applyAlignment="1">
      <alignment horizontal="center" vertical="top" shrinkToFit="1"/>
    </xf>
    <xf numFmtId="0" fontId="26" fillId="0" borderId="45" xfId="3" applyFont="1" applyFill="1" applyBorder="1" applyAlignment="1">
      <alignment horizontal="center" vertical="top" wrapText="1"/>
    </xf>
    <xf numFmtId="1" fontId="21" fillId="0" borderId="45" xfId="3" applyNumberFormat="1" applyFont="1" applyFill="1" applyBorder="1" applyAlignment="1">
      <alignment horizontal="center" vertical="center" wrapText="1"/>
    </xf>
    <xf numFmtId="0" fontId="24" fillId="0" borderId="38" xfId="3" applyFont="1" applyFill="1" applyBorder="1" applyAlignment="1">
      <alignment horizontal="left" vertical="top" wrapText="1"/>
    </xf>
    <xf numFmtId="165" fontId="21" fillId="0" borderId="44" xfId="3" applyNumberFormat="1" applyFont="1" applyFill="1" applyBorder="1" applyAlignment="1">
      <alignment horizontal="center" vertical="center" wrapText="1"/>
    </xf>
    <xf numFmtId="0" fontId="0" fillId="2" borderId="7" xfId="0" applyNumberFormat="1" applyFill="1" applyBorder="1" applyAlignment="1">
      <alignment horizontal="center" vertical="center" wrapText="1"/>
    </xf>
    <xf numFmtId="9" fontId="0" fillId="2" borderId="8" xfId="0" applyNumberFormat="1" applyFill="1" applyBorder="1" applyAlignment="1">
      <alignment horizontal="center" vertical="center"/>
    </xf>
    <xf numFmtId="9" fontId="0" fillId="2" borderId="50" xfId="0" applyNumberFormat="1" applyFill="1" applyBorder="1" applyAlignment="1">
      <alignment horizontal="center" vertical="center"/>
    </xf>
    <xf numFmtId="0" fontId="0" fillId="2" borderId="52" xfId="0" applyNumberFormat="1" applyFill="1" applyBorder="1" applyAlignment="1">
      <alignment horizontal="center" vertical="center" wrapText="1"/>
    </xf>
    <xf numFmtId="0" fontId="1" fillId="2" borderId="5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7" fillId="0" borderId="22" xfId="0" applyFont="1" applyFill="1" applyBorder="1" applyAlignment="1">
      <alignment horizontal="center" vertical="center"/>
    </xf>
    <xf numFmtId="0" fontId="13" fillId="5" borderId="12" xfId="3" applyFont="1" applyFill="1" applyBorder="1" applyAlignment="1">
      <alignment horizontal="center" vertical="top" wrapText="1"/>
    </xf>
    <xf numFmtId="0" fontId="14" fillId="0" borderId="12" xfId="3" applyFont="1" applyFill="1" applyBorder="1" applyAlignment="1">
      <alignment horizontal="center" vertical="top" wrapText="1"/>
    </xf>
    <xf numFmtId="0" fontId="13" fillId="0" borderId="12" xfId="3" applyFont="1" applyFill="1" applyBorder="1" applyAlignment="1">
      <alignment horizontal="center" vertical="top" wrapText="1"/>
    </xf>
    <xf numFmtId="0" fontId="14" fillId="0" borderId="26" xfId="3" applyFont="1" applyFill="1" applyBorder="1" applyAlignment="1">
      <alignment horizontal="center" vertical="top" wrapText="1"/>
    </xf>
    <xf numFmtId="165" fontId="4" fillId="0" borderId="1" xfId="1" applyNumberFormat="1" applyFont="1" applyFill="1" applyBorder="1" applyAlignment="1">
      <alignment horizontal="center"/>
    </xf>
    <xf numFmtId="0" fontId="11" fillId="5" borderId="34" xfId="3" applyFont="1" applyFill="1" applyBorder="1" applyAlignment="1">
      <alignment horizontal="center" vertical="center" wrapText="1"/>
    </xf>
    <xf numFmtId="0" fontId="11" fillId="5" borderId="35" xfId="3" applyFont="1" applyFill="1" applyBorder="1" applyAlignment="1">
      <alignment horizontal="center" vertical="center" wrapText="1"/>
    </xf>
    <xf numFmtId="0" fontId="11" fillId="5" borderId="38" xfId="3" applyFont="1" applyFill="1" applyBorder="1" applyAlignment="1">
      <alignment horizontal="center" vertical="center" wrapText="1"/>
    </xf>
    <xf numFmtId="0" fontId="11" fillId="5" borderId="39" xfId="3" applyFont="1" applyFill="1" applyBorder="1" applyAlignment="1">
      <alignment horizontal="center" vertical="center" wrapText="1"/>
    </xf>
    <xf numFmtId="0" fontId="11" fillId="5" borderId="41" xfId="3" applyFont="1" applyFill="1" applyBorder="1" applyAlignment="1">
      <alignment horizontal="center" vertical="center" wrapText="1"/>
    </xf>
    <xf numFmtId="0" fontId="11" fillId="5" borderId="42" xfId="3" applyFont="1" applyFill="1" applyBorder="1" applyAlignment="1">
      <alignment horizontal="center" vertical="center" wrapText="1"/>
    </xf>
    <xf numFmtId="0" fontId="24" fillId="5" borderId="31" xfId="3" applyFont="1" applyFill="1" applyBorder="1" applyAlignment="1">
      <alignment horizontal="center" vertical="top" wrapText="1"/>
    </xf>
    <xf numFmtId="0" fontId="24" fillId="5" borderId="33" xfId="3" applyFont="1" applyFill="1" applyBorder="1" applyAlignment="1">
      <alignment horizontal="center" vertical="top" wrapText="1"/>
    </xf>
    <xf numFmtId="0" fontId="22" fillId="5" borderId="31" xfId="3" applyFont="1" applyFill="1" applyBorder="1" applyAlignment="1">
      <alignment horizontal="center" vertical="center" wrapText="1"/>
    </xf>
    <xf numFmtId="0" fontId="22" fillId="5" borderId="32" xfId="3" applyFont="1" applyFill="1" applyBorder="1" applyAlignment="1">
      <alignment horizontal="center" vertical="center" wrapText="1"/>
    </xf>
    <xf numFmtId="0" fontId="12" fillId="5" borderId="32" xfId="3" applyFont="1" applyFill="1" applyBorder="1" applyAlignment="1">
      <alignment horizontal="center" vertical="center" wrapText="1"/>
    </xf>
    <xf numFmtId="0" fontId="12" fillId="5" borderId="33" xfId="3" applyFont="1" applyFill="1" applyBorder="1" applyAlignment="1">
      <alignment horizontal="center" vertical="center" wrapText="1"/>
    </xf>
    <xf numFmtId="0" fontId="24" fillId="0" borderId="34" xfId="3" applyFont="1" applyFill="1" applyBorder="1" applyAlignment="1">
      <alignment horizontal="left" vertical="top" wrapText="1"/>
    </xf>
    <xf numFmtId="0" fontId="24" fillId="0" borderId="36" xfId="3" applyFont="1" applyFill="1" applyBorder="1" applyAlignment="1">
      <alignment horizontal="left" vertical="top" wrapText="1"/>
    </xf>
    <xf numFmtId="0" fontId="24" fillId="0" borderId="35" xfId="3" applyFont="1" applyFill="1" applyBorder="1" applyAlignment="1">
      <alignment horizontal="left" vertical="top" wrapText="1"/>
    </xf>
    <xf numFmtId="0" fontId="24" fillId="0" borderId="38" xfId="3" applyFont="1" applyFill="1" applyBorder="1" applyAlignment="1">
      <alignment horizontal="left" vertical="top" wrapText="1"/>
    </xf>
    <xf numFmtId="0" fontId="24" fillId="0" borderId="0" xfId="3" applyFont="1" applyFill="1" applyBorder="1" applyAlignment="1">
      <alignment horizontal="left" vertical="top" wrapText="1"/>
    </xf>
    <xf numFmtId="0" fontId="24" fillId="0" borderId="39" xfId="3" applyFont="1" applyFill="1" applyBorder="1" applyAlignment="1">
      <alignment horizontal="left" vertical="top" wrapText="1"/>
    </xf>
    <xf numFmtId="0" fontId="24" fillId="0" borderId="41" xfId="3" applyFont="1" applyFill="1" applyBorder="1" applyAlignment="1">
      <alignment horizontal="left" vertical="top" wrapText="1"/>
    </xf>
    <xf numFmtId="0" fontId="24" fillId="0" borderId="43" xfId="3" applyFont="1" applyFill="1" applyBorder="1" applyAlignment="1">
      <alignment horizontal="left" vertical="top" wrapText="1"/>
    </xf>
    <xf numFmtId="14" fontId="25" fillId="0" borderId="34" xfId="3" applyNumberFormat="1" applyFont="1" applyFill="1" applyBorder="1" applyAlignment="1">
      <alignment horizontal="left" vertical="top" shrinkToFit="1"/>
    </xf>
    <xf numFmtId="14" fontId="25" fillId="0" borderId="36" xfId="3" applyNumberFormat="1" applyFont="1" applyFill="1" applyBorder="1" applyAlignment="1">
      <alignment horizontal="left" vertical="top" shrinkToFit="1"/>
    </xf>
    <xf numFmtId="0" fontId="11" fillId="5" borderId="33" xfId="3" applyFont="1" applyFill="1" applyBorder="1" applyAlignment="1">
      <alignment horizontal="center" vertical="top" wrapText="1"/>
    </xf>
    <xf numFmtId="0" fontId="24" fillId="0" borderId="31" xfId="3" applyFont="1" applyFill="1" applyBorder="1" applyAlignment="1">
      <alignment horizontal="left" vertical="top" wrapText="1"/>
    </xf>
    <xf numFmtId="0" fontId="24" fillId="0" borderId="32" xfId="3" applyFont="1" applyFill="1" applyBorder="1" applyAlignment="1">
      <alignment horizontal="left" vertical="top" wrapText="1"/>
    </xf>
    <xf numFmtId="0" fontId="24" fillId="0" borderId="33" xfId="3" applyFont="1" applyFill="1" applyBorder="1" applyAlignment="1">
      <alignment horizontal="left" vertical="top" wrapText="1"/>
    </xf>
    <xf numFmtId="0" fontId="26" fillId="0" borderId="31" xfId="3" applyFont="1" applyFill="1" applyBorder="1" applyAlignment="1">
      <alignment horizontal="left" vertical="top" wrapText="1"/>
    </xf>
    <xf numFmtId="0" fontId="26" fillId="0" borderId="32" xfId="3" applyFont="1" applyFill="1" applyBorder="1" applyAlignment="1">
      <alignment horizontal="left" vertical="top" wrapText="1"/>
    </xf>
    <xf numFmtId="0" fontId="26" fillId="0" borderId="33" xfId="3" applyFont="1" applyFill="1" applyBorder="1" applyAlignment="1">
      <alignment horizontal="left" vertical="top" wrapText="1"/>
    </xf>
    <xf numFmtId="0" fontId="24" fillId="5" borderId="37" xfId="3" applyFont="1" applyFill="1" applyBorder="1" applyAlignment="1">
      <alignment horizontal="left" textRotation="90" wrapText="1"/>
    </xf>
    <xf numFmtId="0" fontId="24" fillId="5" borderId="40" xfId="3" applyFont="1" applyFill="1" applyBorder="1" applyAlignment="1">
      <alignment horizontal="left" textRotation="90" wrapText="1"/>
    </xf>
    <xf numFmtId="0" fontId="24" fillId="5" borderId="44" xfId="3" applyFont="1" applyFill="1" applyBorder="1" applyAlignment="1">
      <alignment horizontal="left" textRotation="90" wrapText="1"/>
    </xf>
    <xf numFmtId="0" fontId="24" fillId="5" borderId="37" xfId="3" applyFont="1" applyFill="1" applyBorder="1" applyAlignment="1">
      <alignment horizontal="left" vertical="center" wrapText="1" indent="3"/>
    </xf>
    <xf numFmtId="0" fontId="24" fillId="5" borderId="40" xfId="3" applyFont="1" applyFill="1" applyBorder="1" applyAlignment="1">
      <alignment horizontal="left" vertical="center" wrapText="1" indent="3"/>
    </xf>
    <xf numFmtId="0" fontId="24" fillId="5" borderId="44" xfId="3" applyFont="1" applyFill="1" applyBorder="1" applyAlignment="1">
      <alignment horizontal="left" vertical="center" wrapText="1" indent="3"/>
    </xf>
    <xf numFmtId="0" fontId="26" fillId="5" borderId="31" xfId="3" applyFont="1" applyFill="1" applyBorder="1" applyAlignment="1">
      <alignment horizontal="center" vertical="top" wrapText="1"/>
    </xf>
    <xf numFmtId="0" fontId="26" fillId="5" borderId="32" xfId="3" applyFont="1" applyFill="1" applyBorder="1" applyAlignment="1">
      <alignment horizontal="center" vertical="top" wrapText="1"/>
    </xf>
    <xf numFmtId="0" fontId="26" fillId="5" borderId="33" xfId="3" applyFont="1" applyFill="1" applyBorder="1" applyAlignment="1">
      <alignment horizontal="center" vertical="top" wrapText="1"/>
    </xf>
    <xf numFmtId="0" fontId="24" fillId="5" borderId="37" xfId="3" applyFont="1" applyFill="1" applyBorder="1" applyAlignment="1">
      <alignment horizontal="left" vertical="center" wrapText="1" indent="2"/>
    </xf>
    <xf numFmtId="0" fontId="24" fillId="5" borderId="40" xfId="3" applyFont="1" applyFill="1" applyBorder="1" applyAlignment="1">
      <alignment horizontal="left" vertical="center" wrapText="1" indent="2"/>
    </xf>
    <xf numFmtId="0" fontId="24" fillId="5" borderId="44" xfId="3" applyFont="1" applyFill="1" applyBorder="1" applyAlignment="1">
      <alignment horizontal="left" vertical="center" wrapText="1" indent="2"/>
    </xf>
    <xf numFmtId="0" fontId="11" fillId="0" borderId="35" xfId="3" applyFont="1" applyFill="1" applyBorder="1" applyAlignment="1">
      <alignment horizontal="left" vertical="top" wrapText="1"/>
    </xf>
    <xf numFmtId="0" fontId="11" fillId="0" borderId="38" xfId="3" applyFont="1" applyFill="1" applyBorder="1" applyAlignment="1">
      <alignment horizontal="left" vertical="top" wrapText="1"/>
    </xf>
    <xf numFmtId="0" fontId="11" fillId="0" borderId="39" xfId="3" applyFont="1" applyFill="1" applyBorder="1" applyAlignment="1">
      <alignment horizontal="left" vertical="top" wrapText="1"/>
    </xf>
    <xf numFmtId="0" fontId="30" fillId="5" borderId="31" xfId="3" applyFont="1" applyFill="1" applyBorder="1" applyAlignment="1">
      <alignment horizontal="center" vertical="top" wrapText="1"/>
    </xf>
    <xf numFmtId="0" fontId="30" fillId="5" borderId="32" xfId="3" applyFont="1" applyFill="1" applyBorder="1" applyAlignment="1">
      <alignment horizontal="center" vertical="top" wrapText="1"/>
    </xf>
    <xf numFmtId="0" fontId="30" fillId="5" borderId="33" xfId="3" applyFont="1" applyFill="1" applyBorder="1" applyAlignment="1">
      <alignment horizontal="center" vertical="top" wrapText="1"/>
    </xf>
    <xf numFmtId="0" fontId="26" fillId="5" borderId="31" xfId="3" applyFont="1" applyFill="1" applyBorder="1" applyAlignment="1">
      <alignment horizontal="left" vertical="top" wrapText="1" indent="4"/>
    </xf>
    <xf numFmtId="0" fontId="26" fillId="5" borderId="33" xfId="3" applyFont="1" applyFill="1" applyBorder="1" applyAlignment="1">
      <alignment horizontal="left" vertical="top" wrapText="1" indent="4"/>
    </xf>
    <xf numFmtId="1" fontId="25" fillId="0" borderId="38" xfId="3" applyNumberFormat="1" applyFont="1" applyFill="1" applyBorder="1" applyAlignment="1">
      <alignment horizontal="left" vertical="top" shrinkToFit="1"/>
    </xf>
    <xf numFmtId="1" fontId="25" fillId="0" borderId="0" xfId="3" applyNumberFormat="1" applyFont="1" applyFill="1" applyBorder="1" applyAlignment="1">
      <alignment horizontal="left" vertical="top" shrinkToFit="1"/>
    </xf>
    <xf numFmtId="0" fontId="24" fillId="5" borderId="37" xfId="3" applyFont="1" applyFill="1" applyBorder="1" applyAlignment="1">
      <alignment horizontal="center" vertical="center" wrapText="1"/>
    </xf>
    <xf numFmtId="0" fontId="11" fillId="5" borderId="40" xfId="3" applyFont="1" applyFill="1" applyBorder="1" applyAlignment="1">
      <alignment horizontal="center" vertical="center" wrapText="1"/>
    </xf>
    <xf numFmtId="0" fontId="11" fillId="5" borderId="44" xfId="3" applyFont="1" applyFill="1" applyBorder="1" applyAlignment="1">
      <alignment horizontal="center" vertical="center" wrapText="1"/>
    </xf>
    <xf numFmtId="0" fontId="24" fillId="5" borderId="40" xfId="3" applyFont="1" applyFill="1" applyBorder="1" applyAlignment="1">
      <alignment horizontal="center" vertical="center" wrapText="1"/>
    </xf>
    <xf numFmtId="0" fontId="24" fillId="5" borderId="44" xfId="3" applyFont="1" applyFill="1" applyBorder="1" applyAlignment="1">
      <alignment horizontal="center" vertical="center" wrapText="1"/>
    </xf>
    <xf numFmtId="0" fontId="11" fillId="0" borderId="31" xfId="3" applyFont="1" applyFill="1" applyBorder="1" applyAlignment="1">
      <alignment horizontal="left" vertical="center" wrapText="1"/>
    </xf>
    <xf numFmtId="0" fontId="11" fillId="0" borderId="33" xfId="3" applyFont="1" applyFill="1" applyBorder="1" applyAlignment="1">
      <alignment horizontal="left" vertical="center" wrapText="1"/>
    </xf>
    <xf numFmtId="0" fontId="11" fillId="0" borderId="32" xfId="3" applyFont="1" applyFill="1" applyBorder="1" applyAlignment="1">
      <alignment horizontal="left" vertical="center" wrapText="1"/>
    </xf>
    <xf numFmtId="0" fontId="20" fillId="0" borderId="13" xfId="0" applyFont="1" applyBorder="1" applyAlignment="1">
      <alignment horizontal="center" vertical="center"/>
    </xf>
    <xf numFmtId="0" fontId="19" fillId="0" borderId="3" xfId="0" applyFont="1" applyBorder="1" applyAlignment="1">
      <alignment horizontal="center" vertical="center"/>
    </xf>
    <xf numFmtId="0" fontId="19" fillId="0" borderId="14" xfId="0" applyFont="1" applyBorder="1" applyAlignment="1">
      <alignment horizontal="center" vertical="center"/>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15" fillId="5" borderId="13" xfId="3" applyFont="1" applyFill="1" applyBorder="1" applyAlignment="1">
      <alignment horizontal="center" vertical="top" wrapText="1"/>
    </xf>
    <xf numFmtId="0" fontId="15" fillId="5" borderId="3" xfId="3" applyFont="1" applyFill="1" applyBorder="1" applyAlignment="1">
      <alignment horizontal="center" vertical="top" wrapText="1"/>
    </xf>
    <xf numFmtId="0" fontId="15" fillId="5" borderId="14" xfId="3" applyFont="1" applyFill="1" applyBorder="1" applyAlignment="1">
      <alignment horizontal="center" vertical="top" wrapText="1"/>
    </xf>
    <xf numFmtId="0" fontId="13" fillId="5" borderId="1" xfId="3" applyFont="1" applyFill="1" applyBorder="1" applyAlignment="1">
      <alignment horizontal="center" vertical="top" wrapText="1"/>
    </xf>
    <xf numFmtId="0" fontId="13" fillId="5" borderId="22" xfId="3" applyFont="1" applyFill="1" applyBorder="1" applyAlignment="1">
      <alignment horizontal="center" vertical="top" wrapText="1"/>
    </xf>
    <xf numFmtId="1" fontId="2" fillId="0" borderId="2" xfId="0" applyNumberFormat="1" applyFont="1" applyBorder="1" applyAlignment="1">
      <alignment horizontal="left" vertical="center"/>
    </xf>
    <xf numFmtId="0" fontId="2" fillId="0" borderId="2" xfId="0" applyFont="1" applyBorder="1" applyAlignment="1">
      <alignment horizontal="left" vertical="center"/>
    </xf>
    <xf numFmtId="0" fontId="0" fillId="2" borderId="7" xfId="0" applyNumberFormat="1" applyFill="1" applyBorder="1" applyAlignment="1">
      <alignment horizontal="center" vertical="center"/>
    </xf>
    <xf numFmtId="0" fontId="0" fillId="2" borderId="8" xfId="0" applyNumberFormat="1" applyFill="1" applyBorder="1" applyAlignment="1">
      <alignment horizontal="center" vertical="center"/>
    </xf>
    <xf numFmtId="1" fontId="2" fillId="0" borderId="0" xfId="0" applyNumberFormat="1" applyFont="1" applyBorder="1" applyAlignment="1">
      <alignment horizontal="left" vertical="center"/>
    </xf>
    <xf numFmtId="2" fontId="0" fillId="2" borderId="1" xfId="0" applyNumberFormat="1" applyFill="1" applyBorder="1" applyAlignment="1">
      <alignment horizontal="center" vertical="center" wrapText="1"/>
    </xf>
    <xf numFmtId="2" fontId="0" fillId="2" borderId="1" xfId="0" applyNumberFormat="1" applyFill="1" applyBorder="1" applyAlignment="1">
      <alignment horizontal="center" vertical="center"/>
    </xf>
    <xf numFmtId="2" fontId="0" fillId="2" borderId="1" xfId="0" applyNumberFormat="1" applyFill="1" applyBorder="1" applyAlignment="1">
      <alignment horizontal="center" wrapText="1"/>
    </xf>
    <xf numFmtId="2" fontId="0" fillId="2" borderId="1" xfId="0" applyNumberFormat="1" applyFill="1" applyBorder="1" applyAlignment="1">
      <alignment horizontal="center"/>
    </xf>
    <xf numFmtId="0" fontId="0" fillId="2" borderId="1" xfId="0" applyNumberFormat="1" applyFill="1" applyBorder="1" applyAlignment="1">
      <alignment horizontal="center" vertical="center"/>
    </xf>
    <xf numFmtId="164" fontId="0" fillId="0" borderId="1" xfId="0" applyNumberFormat="1" applyBorder="1" applyAlignment="1">
      <alignment horizontal="center"/>
    </xf>
    <xf numFmtId="164" fontId="0" fillId="0" borderId="22" xfId="0" applyNumberFormat="1" applyBorder="1" applyAlignment="1">
      <alignment horizontal="center"/>
    </xf>
    <xf numFmtId="164" fontId="0" fillId="0" borderId="24" xfId="0" applyNumberFormat="1" applyBorder="1" applyAlignment="1">
      <alignment horizontal="center"/>
    </xf>
    <xf numFmtId="164" fontId="0" fillId="0" borderId="27" xfId="0" applyNumberFormat="1" applyBorder="1" applyAlignment="1">
      <alignment horizontal="center"/>
    </xf>
    <xf numFmtId="0" fontId="0" fillId="2" borderId="21" xfId="0" applyNumberFormat="1" applyFill="1" applyBorder="1" applyAlignment="1">
      <alignment horizontal="center" vertical="center"/>
    </xf>
    <xf numFmtId="0" fontId="18" fillId="0" borderId="24" xfId="3" applyFill="1" applyBorder="1" applyAlignment="1">
      <alignment horizontal="left" vertical="center" wrapText="1"/>
    </xf>
    <xf numFmtId="0" fontId="18" fillId="0" borderId="1" xfId="3" applyFill="1" applyBorder="1" applyAlignment="1">
      <alignment horizontal="left" vertical="center" wrapText="1"/>
    </xf>
    <xf numFmtId="0" fontId="13" fillId="5" borderId="1" xfId="3" applyFont="1" applyFill="1" applyBorder="1" applyAlignment="1">
      <alignment horizontal="left" vertical="top" wrapText="1" indent="4"/>
    </xf>
    <xf numFmtId="0" fontId="4" fillId="0" borderId="25" xfId="0" applyFont="1" applyBorder="1" applyAlignment="1">
      <alignment horizontal="center"/>
    </xf>
    <xf numFmtId="0" fontId="4" fillId="0" borderId="26" xfId="0" applyFont="1" applyBorder="1" applyAlignment="1">
      <alignment horizontal="center"/>
    </xf>
    <xf numFmtId="0" fontId="4" fillId="0" borderId="0" xfId="0" applyFont="1" applyAlignment="1">
      <alignment horizontal="left" vertical="top" wrapText="1"/>
    </xf>
    <xf numFmtId="0" fontId="4" fillId="0" borderId="11" xfId="0" applyFont="1" applyBorder="1" applyAlignment="1">
      <alignment horizontal="center"/>
    </xf>
    <xf numFmtId="0" fontId="4" fillId="0" borderId="12" xfId="0" applyFont="1" applyBorder="1" applyAlignment="1">
      <alignment horizontal="center"/>
    </xf>
    <xf numFmtId="0" fontId="5" fillId="0" borderId="13" xfId="0" applyFont="1" applyBorder="1" applyAlignment="1">
      <alignment horizontal="justify" vertical="justify" wrapText="1" readingOrder="1"/>
    </xf>
    <xf numFmtId="0" fontId="5" fillId="0" borderId="3" xfId="0" applyFont="1" applyBorder="1" applyAlignment="1">
      <alignment horizontal="justify" vertical="justify" wrapText="1" readingOrder="1"/>
    </xf>
    <xf numFmtId="0" fontId="5" fillId="0" borderId="14" xfId="0" applyFont="1" applyBorder="1" applyAlignment="1">
      <alignment horizontal="justify" vertical="justify" wrapText="1" readingOrder="1"/>
    </xf>
    <xf numFmtId="0" fontId="5" fillId="0" borderId="17" xfId="0" applyFont="1" applyBorder="1" applyAlignment="1">
      <alignment horizontal="justify" vertical="justify" wrapText="1" readingOrder="1"/>
    </xf>
    <xf numFmtId="0" fontId="5" fillId="0" borderId="4" xfId="0" applyFont="1" applyBorder="1" applyAlignment="1">
      <alignment horizontal="justify" vertical="justify" wrapText="1" readingOrder="1"/>
    </xf>
    <xf numFmtId="0" fontId="5" fillId="0" borderId="18" xfId="0" applyFont="1" applyBorder="1" applyAlignment="1">
      <alignment horizontal="justify" vertical="justify" wrapText="1" readingOrder="1"/>
    </xf>
    <xf numFmtId="0" fontId="9" fillId="0" borderId="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8" xfId="0" applyFont="1" applyBorder="1" applyAlignment="1">
      <alignment horizontal="center" vertical="center" wrapText="1"/>
    </xf>
    <xf numFmtId="0" fontId="4" fillId="0" borderId="6" xfId="0" applyFont="1" applyBorder="1" applyAlignment="1">
      <alignment horizontal="left"/>
    </xf>
    <xf numFmtId="0" fontId="4" fillId="3" borderId="6" xfId="0" applyFont="1" applyFill="1" applyBorder="1" applyAlignment="1">
      <alignment horizontal="left"/>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3" xfId="0" applyFont="1" applyBorder="1" applyAlignment="1">
      <alignment horizontal="center"/>
    </xf>
    <xf numFmtId="0" fontId="4" fillId="0" borderId="3"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4" fillId="0" borderId="4" xfId="0" applyFont="1" applyBorder="1" applyAlignment="1">
      <alignment horizontal="center"/>
    </xf>
    <xf numFmtId="0" fontId="6" fillId="3" borderId="28" xfId="0" applyFont="1" applyFill="1" applyBorder="1" applyAlignment="1">
      <alignment horizontal="center" vertical="center" textRotation="90"/>
    </xf>
    <xf numFmtId="0" fontId="6" fillId="3" borderId="29" xfId="0" applyFont="1" applyFill="1" applyBorder="1" applyAlignment="1">
      <alignment horizontal="center" vertical="center" textRotation="90"/>
    </xf>
    <xf numFmtId="0" fontId="6" fillId="3" borderId="30" xfId="0" applyFont="1" applyFill="1" applyBorder="1" applyAlignment="1">
      <alignment horizontal="center" vertical="center" textRotation="90"/>
    </xf>
    <xf numFmtId="0" fontId="4" fillId="0" borderId="14" xfId="0" applyFont="1" applyBorder="1" applyAlignment="1">
      <alignment horizontal="center"/>
    </xf>
    <xf numFmtId="0" fontId="4" fillId="0" borderId="16" xfId="0" applyFont="1" applyBorder="1" applyAlignment="1">
      <alignment horizontal="center"/>
    </xf>
  </cellXfs>
  <cellStyles count="4">
    <cellStyle name="İyi" xfId="1" builtinId="26"/>
    <cellStyle name="Normal" xfId="0" builtinId="0"/>
    <cellStyle name="Normal 2" xfId="2"/>
    <cellStyle name="Normal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208721</xdr:colOff>
      <xdr:row>0</xdr:row>
      <xdr:rowOff>98771</xdr:rowOff>
    </xdr:from>
    <xdr:to>
      <xdr:col>1</xdr:col>
      <xdr:colOff>624924</xdr:colOff>
      <xdr:row>0</xdr:row>
      <xdr:rowOff>1002123</xdr:rowOff>
    </xdr:to>
    <xdr:pic>
      <xdr:nvPicPr>
        <xdr:cNvPr id="2" name="Resim 1" descr="Dosya:Marmara Üniversitesi logo.png - Vikipedi"/>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721" y="98771"/>
          <a:ext cx="846899" cy="903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621917</xdr:colOff>
      <xdr:row>11</xdr:row>
      <xdr:rowOff>371067</xdr:rowOff>
    </xdr:from>
    <xdr:ext cx="4186167" cy="1047639"/>
    <xdr:sp macro="" textlink="">
      <xdr:nvSpPr>
        <xdr:cNvPr id="3" name="Dikdörtgen 2"/>
        <xdr:cNvSpPr/>
      </xdr:nvSpPr>
      <xdr:spPr>
        <a:xfrm rot="19434154">
          <a:off x="4448482" y="4040263"/>
          <a:ext cx="4186167" cy="1047639"/>
        </a:xfrm>
        <a:prstGeom prst="rect">
          <a:avLst/>
        </a:prstGeom>
        <a:noFill/>
      </xdr:spPr>
      <xdr:txBody>
        <a:bodyPr wrap="square" lIns="91440" tIns="45720" rIns="91440" bIns="45720">
          <a:noAutofit/>
        </a:bodyPr>
        <a:lstStyle/>
        <a:p>
          <a:pPr algn="ctr"/>
          <a:r>
            <a:rPr lang="tr-TR" sz="5400" b="0" cap="none" spc="0">
              <a:ln w="0"/>
              <a:solidFill>
                <a:schemeClr val="accent1"/>
              </a:solidFill>
              <a:effectLst>
                <a:outerShdw blurRad="38100" dist="25400" dir="5400000" algn="ctr" rotWithShape="0">
                  <a:srgbClr val="6E747A">
                    <a:alpha val="43000"/>
                  </a:srgbClr>
                </a:outerShdw>
              </a:effectLst>
            </a:rPr>
            <a:t>ÖRNEKTİR</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77114</xdr:rowOff>
    </xdr:from>
    <xdr:to>
      <xdr:col>1</xdr:col>
      <xdr:colOff>457201</xdr:colOff>
      <xdr:row>0</xdr:row>
      <xdr:rowOff>896456</xdr:rowOff>
    </xdr:to>
    <xdr:pic>
      <xdr:nvPicPr>
        <xdr:cNvPr id="2" name="Resim 1" descr="Dosya:Marmara Üniversitesi logo.png - Vikiped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7114"/>
          <a:ext cx="809626" cy="819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459738</xdr:colOff>
      <xdr:row>3</xdr:row>
      <xdr:rowOff>176891</xdr:rowOff>
    </xdr:from>
    <xdr:ext cx="3124230" cy="1918704"/>
    <xdr:sp macro="" textlink="">
      <xdr:nvSpPr>
        <xdr:cNvPr id="3" name="Dikdörtgen 2"/>
        <xdr:cNvSpPr/>
      </xdr:nvSpPr>
      <xdr:spPr>
        <a:xfrm rot="19527232">
          <a:off x="4260213" y="1824716"/>
          <a:ext cx="3124230" cy="1918704"/>
        </a:xfrm>
        <a:prstGeom prst="rect">
          <a:avLst/>
        </a:prstGeom>
        <a:noFill/>
      </xdr:spPr>
      <xdr:txBody>
        <a:bodyPr wrap="square" lIns="91440" tIns="45720" rIns="91440" bIns="45720">
          <a:noAutofit/>
        </a:bodyPr>
        <a:lstStyle/>
        <a:p>
          <a:pPr algn="ctr"/>
          <a:r>
            <a:rPr lang="tr-TR" sz="5400" b="0" cap="none" spc="0">
              <a:ln w="0"/>
              <a:solidFill>
                <a:schemeClr val="accent1"/>
              </a:solidFill>
              <a:effectLst>
                <a:outerShdw blurRad="38100" dist="25400" dir="5400000" algn="ctr" rotWithShape="0">
                  <a:srgbClr val="6E747A">
                    <a:alpha val="43000"/>
                  </a:srgbClr>
                </a:outerShdw>
              </a:effectLst>
            </a:rPr>
            <a:t>ÖRNEKTİR</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85723</xdr:colOff>
      <xdr:row>0</xdr:row>
      <xdr:rowOff>90497</xdr:rowOff>
    </xdr:from>
    <xdr:to>
      <xdr:col>1</xdr:col>
      <xdr:colOff>1000125</xdr:colOff>
      <xdr:row>3</xdr:row>
      <xdr:rowOff>136599</xdr:rowOff>
    </xdr:to>
    <xdr:pic>
      <xdr:nvPicPr>
        <xdr:cNvPr id="2" name="Resim 1" descr="Dosya:Marmara Üniversitesi logo.png - Vikipedi"/>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336" y="90497"/>
          <a:ext cx="914402" cy="903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19050</xdr:colOff>
      <xdr:row>8</xdr:row>
      <xdr:rowOff>123825</xdr:rowOff>
    </xdr:from>
    <xdr:ext cx="4435883" cy="3640639"/>
    <xdr:sp macro="" textlink="">
      <xdr:nvSpPr>
        <xdr:cNvPr id="3" name="Dikdörtgen 2"/>
        <xdr:cNvSpPr/>
      </xdr:nvSpPr>
      <xdr:spPr>
        <a:xfrm rot="19750039">
          <a:off x="6115050" y="2914650"/>
          <a:ext cx="4435883" cy="3640639"/>
        </a:xfrm>
        <a:prstGeom prst="rect">
          <a:avLst/>
        </a:prstGeom>
        <a:noFill/>
      </xdr:spPr>
      <xdr:txBody>
        <a:bodyPr wrap="none" lIns="91440" tIns="45720" rIns="91440" bIns="45720">
          <a:noAutofit/>
        </a:bodyPr>
        <a:lstStyle/>
        <a:p>
          <a:pPr algn="ctr"/>
          <a:r>
            <a:rPr lang="tr-TR" sz="5400" b="0" cap="none" spc="0">
              <a:ln w="0"/>
              <a:solidFill>
                <a:schemeClr val="accent1"/>
              </a:solidFill>
              <a:effectLst>
                <a:outerShdw blurRad="38100" dist="25400" dir="5400000" algn="ctr" rotWithShape="0">
                  <a:srgbClr val="6E747A">
                    <a:alpha val="43000"/>
                  </a:srgbClr>
                </a:outerShdw>
              </a:effectLst>
            </a:rPr>
            <a:t>ÖRNEKTİR</a:t>
          </a: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abSelected="1" topLeftCell="A4" zoomScale="115" zoomScaleNormal="115" workbookViewId="0">
      <selection activeCell="J16" sqref="J16"/>
    </sheetView>
  </sheetViews>
  <sheetFormatPr defaultColWidth="9" defaultRowHeight="12.75" x14ac:dyDescent="0.25"/>
  <cols>
    <col min="1" max="1" width="6.42578125" style="49" customWidth="1"/>
    <col min="2" max="2" width="12.5703125" style="49" customWidth="1"/>
    <col min="3" max="3" width="13.42578125" style="49" customWidth="1"/>
    <col min="4" max="4" width="8.7109375" style="49" customWidth="1"/>
    <col min="5" max="5" width="9.85546875" style="49" customWidth="1"/>
    <col min="6" max="6" width="6.42578125" style="49" customWidth="1"/>
    <col min="7" max="7" width="10.7109375" style="49" customWidth="1"/>
    <col min="8" max="8" width="14.140625" style="49" customWidth="1"/>
    <col min="9" max="9" width="15" style="49" customWidth="1"/>
    <col min="10" max="10" width="50" style="49" customWidth="1"/>
    <col min="11" max="11" width="11.85546875" style="49" customWidth="1"/>
    <col min="12" max="12" width="18.5703125" style="49" customWidth="1"/>
    <col min="13" max="16384" width="9" style="49"/>
  </cols>
  <sheetData>
    <row r="1" spans="1:12" ht="88.15" customHeight="1" x14ac:dyDescent="0.25">
      <c r="A1" s="109" t="s">
        <v>84</v>
      </c>
      <c r="B1" s="110"/>
      <c r="C1" s="111"/>
      <c r="D1" s="111"/>
      <c r="E1" s="111"/>
      <c r="F1" s="111"/>
      <c r="G1" s="111"/>
      <c r="H1" s="111"/>
      <c r="I1" s="111"/>
      <c r="J1" s="111"/>
      <c r="K1" s="111"/>
      <c r="L1" s="112"/>
    </row>
    <row r="2" spans="1:12" ht="12" customHeight="1" x14ac:dyDescent="0.2">
      <c r="A2" s="113" t="s">
        <v>44</v>
      </c>
      <c r="B2" s="114"/>
      <c r="C2" s="115"/>
      <c r="D2" s="121">
        <v>43844</v>
      </c>
      <c r="E2" s="122"/>
      <c r="F2" s="50"/>
      <c r="G2" s="50"/>
      <c r="H2" s="51"/>
      <c r="I2" s="52" t="s">
        <v>45</v>
      </c>
      <c r="J2" s="113" t="s">
        <v>87</v>
      </c>
      <c r="K2" s="114"/>
      <c r="L2" s="51"/>
    </row>
    <row r="3" spans="1:12" ht="12.95" customHeight="1" x14ac:dyDescent="0.2">
      <c r="A3" s="116" t="s">
        <v>46</v>
      </c>
      <c r="B3" s="117"/>
      <c r="C3" s="118"/>
      <c r="D3" s="150">
        <v>33999</v>
      </c>
      <c r="E3" s="151"/>
      <c r="F3" s="53"/>
      <c r="G3" s="53"/>
      <c r="H3" s="54"/>
      <c r="I3" s="55" t="s">
        <v>47</v>
      </c>
      <c r="J3" s="87" t="s">
        <v>82</v>
      </c>
      <c r="K3" s="53"/>
      <c r="L3" s="54"/>
    </row>
    <row r="4" spans="1:12" ht="12" customHeight="1" x14ac:dyDescent="0.2">
      <c r="A4" s="56" t="s">
        <v>48</v>
      </c>
      <c r="B4" s="57"/>
      <c r="C4" s="54"/>
      <c r="D4" s="116" t="s">
        <v>85</v>
      </c>
      <c r="E4" s="117"/>
      <c r="F4" s="117"/>
      <c r="G4" s="117"/>
      <c r="H4" s="54"/>
      <c r="I4" s="55" t="s">
        <v>49</v>
      </c>
      <c r="J4" s="58">
        <v>4</v>
      </c>
      <c r="K4" s="53"/>
      <c r="L4" s="54"/>
    </row>
    <row r="5" spans="1:12" ht="15" customHeight="1" x14ac:dyDescent="0.2">
      <c r="A5" s="59" t="s">
        <v>50</v>
      </c>
      <c r="B5" s="60"/>
      <c r="C5" s="61"/>
      <c r="D5" s="119" t="s">
        <v>86</v>
      </c>
      <c r="E5" s="120"/>
      <c r="F5" s="120"/>
      <c r="G5" s="120"/>
      <c r="H5" s="61"/>
      <c r="I5" s="62" t="s">
        <v>51</v>
      </c>
      <c r="J5" s="63">
        <v>1</v>
      </c>
      <c r="K5" s="64"/>
      <c r="L5" s="61"/>
    </row>
    <row r="6" spans="1:12" ht="23.25" customHeight="1" x14ac:dyDescent="0.25">
      <c r="A6" s="124" t="s">
        <v>52</v>
      </c>
      <c r="B6" s="125"/>
      <c r="C6" s="126"/>
      <c r="D6" s="127" t="s">
        <v>73</v>
      </c>
      <c r="E6" s="128"/>
      <c r="F6" s="128"/>
      <c r="G6" s="128"/>
      <c r="H6" s="128"/>
      <c r="I6" s="128"/>
      <c r="J6" s="128"/>
      <c r="K6" s="128"/>
      <c r="L6" s="129"/>
    </row>
    <row r="7" spans="1:12" ht="17.100000000000001" customHeight="1" x14ac:dyDescent="0.25">
      <c r="A7" s="130" t="s">
        <v>53</v>
      </c>
      <c r="B7" s="133" t="s">
        <v>54</v>
      </c>
      <c r="C7" s="133" t="s">
        <v>38</v>
      </c>
      <c r="D7" s="136" t="s">
        <v>55</v>
      </c>
      <c r="E7" s="137"/>
      <c r="F7" s="137"/>
      <c r="G7" s="138"/>
      <c r="H7" s="139" t="s">
        <v>56</v>
      </c>
      <c r="I7" s="152" t="s">
        <v>74</v>
      </c>
      <c r="J7" s="152" t="s">
        <v>57</v>
      </c>
      <c r="K7" s="101" t="s">
        <v>58</v>
      </c>
      <c r="L7" s="102"/>
    </row>
    <row r="8" spans="1:12" ht="24" customHeight="1" x14ac:dyDescent="0.25">
      <c r="A8" s="131"/>
      <c r="B8" s="134"/>
      <c r="C8" s="134"/>
      <c r="D8" s="107" t="s">
        <v>72</v>
      </c>
      <c r="E8" s="108"/>
      <c r="F8" s="107" t="s">
        <v>89</v>
      </c>
      <c r="G8" s="123"/>
      <c r="H8" s="140"/>
      <c r="I8" s="153"/>
      <c r="J8" s="155"/>
      <c r="K8" s="103"/>
      <c r="L8" s="104"/>
    </row>
    <row r="9" spans="1:12" ht="26.1" customHeight="1" x14ac:dyDescent="0.25">
      <c r="A9" s="132"/>
      <c r="B9" s="135"/>
      <c r="C9" s="135"/>
      <c r="D9" s="65" t="s">
        <v>59</v>
      </c>
      <c r="E9" s="66" t="s">
        <v>88</v>
      </c>
      <c r="F9" s="67" t="s">
        <v>60</v>
      </c>
      <c r="G9" s="66" t="s">
        <v>90</v>
      </c>
      <c r="H9" s="141"/>
      <c r="I9" s="154"/>
      <c r="J9" s="156"/>
      <c r="K9" s="105"/>
      <c r="L9" s="106"/>
    </row>
    <row r="10" spans="1:12" ht="30" customHeight="1" x14ac:dyDescent="0.25">
      <c r="A10" s="68">
        <v>1</v>
      </c>
      <c r="B10" s="69" t="s">
        <v>68</v>
      </c>
      <c r="C10" s="70" t="s">
        <v>77</v>
      </c>
      <c r="D10" s="71">
        <v>90.361999999999995</v>
      </c>
      <c r="E10" s="72">
        <f>D10*0.7</f>
        <v>63.253399999999992</v>
      </c>
      <c r="F10" s="73">
        <v>70</v>
      </c>
      <c r="G10" s="74">
        <f>F10*0.3</f>
        <v>21</v>
      </c>
      <c r="H10" s="75">
        <f>E10+G10</f>
        <v>84.253399999999999</v>
      </c>
      <c r="I10" s="76" t="s">
        <v>39</v>
      </c>
      <c r="J10" s="76" t="str">
        <f>IF(I10="UYGUN","GİRİŞ SINAVINA GİRMEYE HAK KAZANDI", "GİRİŞ SINAVINA  GİRMEYE HAK KAZANAMADI")</f>
        <v>GİRİŞ SINAVINA GİRMEYE HAK KAZANDI</v>
      </c>
      <c r="K10" s="113" t="s">
        <v>91</v>
      </c>
      <c r="L10" s="142"/>
    </row>
    <row r="11" spans="1:12" ht="30" customHeight="1" x14ac:dyDescent="0.25">
      <c r="A11" s="68">
        <v>2</v>
      </c>
      <c r="B11" s="69" t="s">
        <v>69</v>
      </c>
      <c r="C11" s="70" t="s">
        <v>76</v>
      </c>
      <c r="D11" s="71">
        <v>85.126999999999995</v>
      </c>
      <c r="E11" s="72">
        <f t="shared" ref="E11:E14" si="0">D11*0.7</f>
        <v>59.588899999999995</v>
      </c>
      <c r="F11" s="73">
        <v>75</v>
      </c>
      <c r="G11" s="74">
        <f t="shared" ref="G11:G14" si="1">F11*0.3</f>
        <v>22.5</v>
      </c>
      <c r="H11" s="75">
        <f t="shared" ref="H11:H14" si="2">E11+G11</f>
        <v>82.088899999999995</v>
      </c>
      <c r="I11" s="76" t="s">
        <v>39</v>
      </c>
      <c r="J11" s="76" t="str">
        <f t="shared" ref="J11" si="3">IF(I11="UYGUN","GİRİŞ SINAVINA GİRMEYE HAK KAZANDI", "GİRİŞ SINAVINA  GİRMEYE HAK KAZANAMADI")</f>
        <v>GİRİŞ SINAVINA GİRMEYE HAK KAZANDI</v>
      </c>
      <c r="K11" s="143"/>
      <c r="L11" s="144"/>
    </row>
    <row r="12" spans="1:12" ht="30" customHeight="1" x14ac:dyDescent="0.25">
      <c r="A12" s="68">
        <v>3</v>
      </c>
      <c r="B12" s="69" t="s">
        <v>71</v>
      </c>
      <c r="C12" s="70" t="s">
        <v>75</v>
      </c>
      <c r="D12" s="71">
        <v>75.212000000000003</v>
      </c>
      <c r="E12" s="72">
        <f t="shared" si="0"/>
        <v>52.648400000000002</v>
      </c>
      <c r="F12" s="73">
        <v>85</v>
      </c>
      <c r="G12" s="74">
        <f t="shared" si="1"/>
        <v>25.5</v>
      </c>
      <c r="H12" s="75">
        <f t="shared" si="2"/>
        <v>78.148400000000009</v>
      </c>
      <c r="I12" s="76" t="s">
        <v>39</v>
      </c>
      <c r="J12" s="76" t="str">
        <f t="shared" ref="J12" si="4">IF(I12="UYGUN","GİRİŞ SINAVINA GİRMEYE HAK KAZANDI", "GİRİŞ SINAVINA  GİRMEYE HAK KAZANAMADI")</f>
        <v>GİRİŞ SINAVINA GİRMEYE HAK KAZANDI</v>
      </c>
      <c r="K12" s="143"/>
      <c r="L12" s="144"/>
    </row>
    <row r="13" spans="1:12" ht="30" customHeight="1" x14ac:dyDescent="0.25">
      <c r="A13" s="68">
        <v>4</v>
      </c>
      <c r="B13" s="69" t="s">
        <v>83</v>
      </c>
      <c r="C13" s="70" t="s">
        <v>78</v>
      </c>
      <c r="D13" s="71">
        <v>76.332999999999998</v>
      </c>
      <c r="E13" s="72">
        <f t="shared" si="0"/>
        <v>53.433099999999996</v>
      </c>
      <c r="F13" s="73">
        <v>73.25</v>
      </c>
      <c r="G13" s="74">
        <f t="shared" si="1"/>
        <v>21.974999999999998</v>
      </c>
      <c r="H13" s="75">
        <f t="shared" ref="H13" si="5">E13+G13</f>
        <v>75.40809999999999</v>
      </c>
      <c r="I13" s="76" t="s">
        <v>39</v>
      </c>
      <c r="J13" s="76" t="str">
        <f t="shared" ref="J13" si="6">IF(I13="UYGUN","GİRİŞ SINAVINA GİRMEYE HAK KAZANDI", "GİRİŞ SINAVINA  GİRMEYE HAK KAZANAMADI")</f>
        <v>GİRİŞ SINAVINA GİRMEYE HAK KAZANDI</v>
      </c>
      <c r="K13" s="143"/>
      <c r="L13" s="144"/>
    </row>
    <row r="14" spans="1:12" ht="30" customHeight="1" x14ac:dyDescent="0.25">
      <c r="A14" s="68">
        <v>5</v>
      </c>
      <c r="B14" s="69" t="s">
        <v>70</v>
      </c>
      <c r="C14" s="70" t="s">
        <v>79</v>
      </c>
      <c r="D14" s="71">
        <v>90.781999999999996</v>
      </c>
      <c r="E14" s="72">
        <f t="shared" si="0"/>
        <v>63.547399999999996</v>
      </c>
      <c r="F14" s="73">
        <v>55</v>
      </c>
      <c r="G14" s="74">
        <f t="shared" si="1"/>
        <v>16.5</v>
      </c>
      <c r="H14" s="75">
        <f t="shared" si="2"/>
        <v>80.047399999999996</v>
      </c>
      <c r="I14" s="76" t="s">
        <v>40</v>
      </c>
      <c r="J14" s="76" t="str">
        <f>IF(I14="UYGUN","GİRİŞ SINAVINA GİRMEYE HAK KAZANDI", "GİRİŞ SINAVINA  GİRMEYE HAK KAZANAMADI")</f>
        <v>GİRİŞ SINAVINA  GİRMEYE HAK KAZANAMADI</v>
      </c>
      <c r="K14" s="143"/>
      <c r="L14" s="144"/>
    </row>
    <row r="15" spans="1:12" ht="30" customHeight="1" x14ac:dyDescent="0.25">
      <c r="A15" s="68">
        <v>6</v>
      </c>
      <c r="B15" s="69"/>
      <c r="C15" s="70"/>
      <c r="D15" s="71"/>
      <c r="E15" s="72"/>
      <c r="F15" s="73"/>
      <c r="G15" s="74"/>
      <c r="H15" s="68"/>
      <c r="I15" s="77"/>
      <c r="J15" s="76"/>
      <c r="K15" s="143"/>
      <c r="L15" s="144"/>
    </row>
    <row r="16" spans="1:12" ht="30" customHeight="1" x14ac:dyDescent="0.25">
      <c r="A16" s="68">
        <v>7</v>
      </c>
      <c r="B16" s="69"/>
      <c r="C16" s="70"/>
      <c r="D16" s="71"/>
      <c r="E16" s="72"/>
      <c r="F16" s="73"/>
      <c r="G16" s="74"/>
      <c r="H16" s="68"/>
      <c r="I16" s="77"/>
      <c r="J16" s="76"/>
      <c r="K16" s="143"/>
      <c r="L16" s="144"/>
    </row>
    <row r="17" spans="1:12" ht="30" customHeight="1" x14ac:dyDescent="0.25">
      <c r="A17" s="68">
        <v>8</v>
      </c>
      <c r="B17" s="69"/>
      <c r="C17" s="70"/>
      <c r="D17" s="71"/>
      <c r="E17" s="72"/>
      <c r="F17" s="73"/>
      <c r="G17" s="74"/>
      <c r="H17" s="68"/>
      <c r="I17" s="77"/>
      <c r="J17" s="76"/>
      <c r="K17" s="143"/>
      <c r="L17" s="144"/>
    </row>
    <row r="18" spans="1:12" ht="29.1" customHeight="1" x14ac:dyDescent="0.25">
      <c r="A18" s="68">
        <v>9</v>
      </c>
      <c r="B18" s="69"/>
      <c r="C18" s="70"/>
      <c r="D18" s="71"/>
      <c r="E18" s="72"/>
      <c r="F18" s="73"/>
      <c r="G18" s="74"/>
      <c r="H18" s="68"/>
      <c r="I18" s="77"/>
      <c r="J18" s="76"/>
      <c r="K18" s="143"/>
      <c r="L18" s="144"/>
    </row>
    <row r="19" spans="1:12" ht="30" customHeight="1" x14ac:dyDescent="0.25">
      <c r="A19" s="68">
        <v>10</v>
      </c>
      <c r="B19" s="69"/>
      <c r="C19" s="70"/>
      <c r="D19" s="71"/>
      <c r="E19" s="72"/>
      <c r="F19" s="73"/>
      <c r="G19" s="74"/>
      <c r="H19" s="68"/>
      <c r="I19" s="77"/>
      <c r="J19" s="76"/>
      <c r="K19" s="143"/>
      <c r="L19" s="144"/>
    </row>
    <row r="20" spans="1:12" ht="20.100000000000001" customHeight="1" x14ac:dyDescent="0.25">
      <c r="A20" s="145" t="s">
        <v>61</v>
      </c>
      <c r="B20" s="146"/>
      <c r="C20" s="146"/>
      <c r="D20" s="146"/>
      <c r="E20" s="146"/>
      <c r="F20" s="146"/>
      <c r="G20" s="146"/>
      <c r="H20" s="146"/>
      <c r="I20" s="146"/>
      <c r="J20" s="146"/>
      <c r="K20" s="146"/>
      <c r="L20" s="147"/>
    </row>
    <row r="21" spans="1:12" ht="27" customHeight="1" x14ac:dyDescent="0.25">
      <c r="A21" s="79" t="s">
        <v>62</v>
      </c>
      <c r="B21" s="80"/>
      <c r="C21" s="148" t="s">
        <v>63</v>
      </c>
      <c r="D21" s="149"/>
      <c r="E21" s="136" t="s">
        <v>64</v>
      </c>
      <c r="F21" s="137"/>
      <c r="G21" s="138"/>
      <c r="H21" s="136" t="s">
        <v>65</v>
      </c>
      <c r="I21" s="137"/>
      <c r="J21" s="138"/>
      <c r="K21" s="81" t="s">
        <v>66</v>
      </c>
      <c r="L21" s="82" t="s">
        <v>67</v>
      </c>
    </row>
    <row r="22" spans="1:12" ht="18" customHeight="1" x14ac:dyDescent="0.25">
      <c r="A22" s="83">
        <v>1</v>
      </c>
      <c r="B22" s="84"/>
      <c r="C22" s="157"/>
      <c r="D22" s="158"/>
      <c r="E22" s="157"/>
      <c r="F22" s="159"/>
      <c r="G22" s="158"/>
      <c r="H22" s="157"/>
      <c r="I22" s="159"/>
      <c r="J22" s="158"/>
      <c r="K22" s="85" t="s">
        <v>37</v>
      </c>
      <c r="L22" s="78"/>
    </row>
    <row r="23" spans="1:12" ht="18.95" customHeight="1" x14ac:dyDescent="0.25">
      <c r="A23" s="83">
        <v>2</v>
      </c>
      <c r="B23" s="84"/>
      <c r="C23" s="157"/>
      <c r="D23" s="158"/>
      <c r="E23" s="157"/>
      <c r="F23" s="159"/>
      <c r="G23" s="158"/>
      <c r="H23" s="157"/>
      <c r="I23" s="159"/>
      <c r="J23" s="158"/>
      <c r="K23" s="85" t="s">
        <v>37</v>
      </c>
      <c r="L23" s="78"/>
    </row>
    <row r="24" spans="1:12" ht="18.75" customHeight="1" x14ac:dyDescent="0.25">
      <c r="A24" s="83">
        <v>3</v>
      </c>
      <c r="B24" s="84"/>
      <c r="C24" s="157"/>
      <c r="D24" s="158"/>
      <c r="E24" s="157"/>
      <c r="F24" s="159"/>
      <c r="G24" s="158"/>
      <c r="H24" s="157"/>
      <c r="I24" s="159"/>
      <c r="J24" s="158"/>
      <c r="K24" s="85" t="s">
        <v>37</v>
      </c>
      <c r="L24" s="78"/>
    </row>
  </sheetData>
  <mergeCells count="34">
    <mergeCell ref="B7:B9"/>
    <mergeCell ref="D3:E3"/>
    <mergeCell ref="I7:I9"/>
    <mergeCell ref="J7:J9"/>
    <mergeCell ref="C24:D24"/>
    <mergeCell ref="E24:G24"/>
    <mergeCell ref="H24:J24"/>
    <mergeCell ref="C22:D22"/>
    <mergeCell ref="E22:G22"/>
    <mergeCell ref="H22:J22"/>
    <mergeCell ref="C23:D23"/>
    <mergeCell ref="E23:G23"/>
    <mergeCell ref="H23:J23"/>
    <mergeCell ref="K10:L19"/>
    <mergeCell ref="A20:L20"/>
    <mergeCell ref="C21:D21"/>
    <mergeCell ref="E21:G21"/>
    <mergeCell ref="H21:J21"/>
    <mergeCell ref="K7:L9"/>
    <mergeCell ref="D8:E8"/>
    <mergeCell ref="A1:L1"/>
    <mergeCell ref="A2:C2"/>
    <mergeCell ref="J2:K2"/>
    <mergeCell ref="A3:C3"/>
    <mergeCell ref="D4:G4"/>
    <mergeCell ref="D5:G5"/>
    <mergeCell ref="D2:E2"/>
    <mergeCell ref="F8:G8"/>
    <mergeCell ref="A6:C6"/>
    <mergeCell ref="D6:L6"/>
    <mergeCell ref="A7:A9"/>
    <mergeCell ref="C7:C9"/>
    <mergeCell ref="D7:G7"/>
    <mergeCell ref="H7:H9"/>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F12" sqref="F12"/>
    </sheetView>
  </sheetViews>
  <sheetFormatPr defaultRowHeight="15" x14ac:dyDescent="0.25"/>
  <cols>
    <col min="1" max="1" width="6.42578125" customWidth="1"/>
    <col min="2" max="2" width="23.42578125" customWidth="1"/>
    <col min="3" max="3" width="15.7109375" customWidth="1"/>
    <col min="4" max="4" width="11.42578125" customWidth="1"/>
    <col min="5" max="5" width="12" style="2" customWidth="1"/>
    <col min="6" max="6" width="15.42578125" style="3" customWidth="1"/>
    <col min="7" max="7" width="14.28515625" style="2" customWidth="1"/>
    <col min="8" max="8" width="9.140625" style="3"/>
    <col min="9" max="9" width="12.140625" style="2" customWidth="1"/>
    <col min="10" max="10" width="14.28515625" customWidth="1"/>
  </cols>
  <sheetData>
    <row r="1" spans="1:10" ht="77.25" customHeight="1" x14ac:dyDescent="0.25">
      <c r="A1" s="160" t="s">
        <v>11</v>
      </c>
      <c r="B1" s="161"/>
      <c r="C1" s="161"/>
      <c r="D1" s="161"/>
      <c r="E1" s="161"/>
      <c r="F1" s="161"/>
      <c r="G1" s="161"/>
      <c r="H1" s="161"/>
      <c r="I1" s="161"/>
      <c r="J1" s="162"/>
    </row>
    <row r="2" spans="1:10" ht="37.5" customHeight="1" x14ac:dyDescent="0.25">
      <c r="A2" s="163" t="str">
        <f>CONCATENATE(C3," ",C4," BÖLÜMÜ ",C5," ANABİLİM DALI ",C6,"NİHAİ DEĞERLENDİRME FORMU")</f>
        <v>SOSYAL BİLİMLER MESLEK YÜKSEKOKULU MUHASEBE VE FİNANSMAN BÖLÜMÜ MUHASEBE ANABİLİM DALI ARAŞTIRMA GÖREVLİSİ NİHAİ DEĞERLENDİRME FORMU</v>
      </c>
      <c r="B2" s="164"/>
      <c r="C2" s="164"/>
      <c r="D2" s="164"/>
      <c r="E2" s="164"/>
      <c r="F2" s="164"/>
      <c r="G2" s="164"/>
      <c r="H2" s="164"/>
      <c r="I2" s="164"/>
      <c r="J2" s="165"/>
    </row>
    <row r="3" spans="1:10" x14ac:dyDescent="0.25">
      <c r="A3" s="166" t="s">
        <v>6</v>
      </c>
      <c r="B3" s="167"/>
      <c r="C3" s="167" t="str">
        <f>'Ön Değerlendirme Formu'!D4</f>
        <v>SOSYAL BİLİMLER MESLEK YÜKSEKOKULU</v>
      </c>
      <c r="D3" s="167"/>
      <c r="E3" s="167"/>
      <c r="F3" s="29"/>
      <c r="G3" s="29"/>
      <c r="H3" s="29"/>
      <c r="I3" s="29"/>
      <c r="J3" s="30"/>
    </row>
    <row r="4" spans="1:10" x14ac:dyDescent="0.25">
      <c r="A4" s="166" t="s">
        <v>7</v>
      </c>
      <c r="B4" s="167"/>
      <c r="C4" s="167" t="str">
        <f>'Ön Değerlendirme Formu'!D5</f>
        <v>MUHASEBE VE FİNANSMAN</v>
      </c>
      <c r="D4" s="167"/>
      <c r="E4" s="167"/>
      <c r="F4" s="29"/>
      <c r="G4" s="29"/>
      <c r="H4" s="29"/>
      <c r="I4" s="29"/>
      <c r="J4" s="30"/>
    </row>
    <row r="5" spans="1:10" x14ac:dyDescent="0.25">
      <c r="A5" s="166" t="s">
        <v>5</v>
      </c>
      <c r="B5" s="167"/>
      <c r="C5" s="167" t="str">
        <f>'Ön Değerlendirme Formu'!J2</f>
        <v>MUHASEBE</v>
      </c>
      <c r="D5" s="167"/>
      <c r="E5" s="167"/>
      <c r="F5" s="167"/>
      <c r="G5" s="29"/>
      <c r="H5" s="29"/>
      <c r="I5" s="29"/>
      <c r="J5" s="30"/>
    </row>
    <row r="6" spans="1:10" x14ac:dyDescent="0.25">
      <c r="A6" s="166" t="s">
        <v>4</v>
      </c>
      <c r="B6" s="167"/>
      <c r="C6" s="167" t="str">
        <f>'Ön Değerlendirme Formu'!J3</f>
        <v xml:space="preserve">ARAŞTIRMA GÖREVLİSİ </v>
      </c>
      <c r="D6" s="167"/>
      <c r="E6" s="167"/>
      <c r="F6" s="167"/>
      <c r="G6" s="29"/>
      <c r="H6" s="29"/>
      <c r="I6" s="29"/>
      <c r="J6" s="30"/>
    </row>
    <row r="7" spans="1:10" x14ac:dyDescent="0.25">
      <c r="A7" s="166" t="s">
        <v>3</v>
      </c>
      <c r="B7" s="167"/>
      <c r="C7" s="177">
        <f>'Ön Değerlendirme Formu'!D3</f>
        <v>33999</v>
      </c>
      <c r="D7" s="167"/>
      <c r="E7" s="167"/>
      <c r="F7" s="167"/>
      <c r="G7" s="29"/>
      <c r="H7" s="29"/>
      <c r="I7" s="29"/>
      <c r="J7" s="30"/>
    </row>
    <row r="8" spans="1:10" x14ac:dyDescent="0.25">
      <c r="A8" s="166" t="s">
        <v>18</v>
      </c>
      <c r="B8" s="167"/>
      <c r="C8" s="177">
        <f>'Ön Değerlendirme Formu'!J4</f>
        <v>4</v>
      </c>
      <c r="D8" s="167"/>
      <c r="E8" s="167"/>
      <c r="F8" s="29"/>
      <c r="G8" s="29"/>
      <c r="H8" s="29"/>
      <c r="I8" s="29"/>
      <c r="J8" s="30"/>
    </row>
    <row r="9" spans="1:10" ht="17.25" customHeight="1" x14ac:dyDescent="0.25">
      <c r="A9" s="166" t="s">
        <v>2</v>
      </c>
      <c r="B9" s="167"/>
      <c r="C9" s="173">
        <f>'Ön Değerlendirme Formu'!J5</f>
        <v>1</v>
      </c>
      <c r="D9" s="174"/>
      <c r="E9" s="174"/>
      <c r="F9" s="31"/>
      <c r="G9" s="31"/>
      <c r="H9" s="31"/>
      <c r="I9" s="31"/>
      <c r="J9" s="32"/>
    </row>
    <row r="10" spans="1:10" s="5" customFormat="1" ht="42" customHeight="1" x14ac:dyDescent="0.25">
      <c r="A10" s="187" t="s">
        <v>0</v>
      </c>
      <c r="B10" s="182" t="s">
        <v>1</v>
      </c>
      <c r="C10" s="175" t="s">
        <v>19</v>
      </c>
      <c r="D10" s="182" t="s">
        <v>8</v>
      </c>
      <c r="E10" s="89" t="s">
        <v>9</v>
      </c>
      <c r="F10" s="180" t="s">
        <v>80</v>
      </c>
      <c r="G10" s="89" t="s">
        <v>30</v>
      </c>
      <c r="H10" s="178" t="s">
        <v>81</v>
      </c>
      <c r="I10" s="89" t="s">
        <v>92</v>
      </c>
      <c r="J10" s="92" t="s">
        <v>41</v>
      </c>
    </row>
    <row r="11" spans="1:10" s="5" customFormat="1" ht="18.75" customHeight="1" x14ac:dyDescent="0.25">
      <c r="A11" s="187"/>
      <c r="B11" s="182"/>
      <c r="C11" s="176"/>
      <c r="D11" s="182"/>
      <c r="E11" s="90">
        <v>0.35</v>
      </c>
      <c r="F11" s="181"/>
      <c r="G11" s="91">
        <v>0.3</v>
      </c>
      <c r="H11" s="179"/>
      <c r="I11" s="91">
        <v>0.35</v>
      </c>
      <c r="J11" s="93" t="s">
        <v>93</v>
      </c>
    </row>
    <row r="12" spans="1:10" x14ac:dyDescent="0.25">
      <c r="A12" s="22">
        <v>1</v>
      </c>
      <c r="B12" s="33" t="str">
        <f>'Ön Değerlendirme Formu'!B10</f>
        <v>A…….   B……….</v>
      </c>
      <c r="C12" s="34" t="str">
        <f>'Ön Değerlendirme Formu'!C10</f>
        <v>………..546</v>
      </c>
      <c r="D12" s="39">
        <f>'Ön Değerlendirme Formu'!D10</f>
        <v>90.361999999999995</v>
      </c>
      <c r="E12" s="88">
        <f>D12*0.35</f>
        <v>31.626699999999996</v>
      </c>
      <c r="F12" s="41">
        <f>'Ön Değerlendirme Formu'!F10</f>
        <v>70</v>
      </c>
      <c r="G12" s="41">
        <f>F12*0.3</f>
        <v>21</v>
      </c>
      <c r="H12" s="41">
        <v>85</v>
      </c>
      <c r="I12" s="41">
        <f>H12*0.35</f>
        <v>29.749999999999996</v>
      </c>
      <c r="J12" s="37">
        <f>E12+G12+I12</f>
        <v>82.3767</v>
      </c>
    </row>
    <row r="13" spans="1:10" x14ac:dyDescent="0.25">
      <c r="A13" s="22">
        <v>2</v>
      </c>
      <c r="B13" s="33" t="str">
        <f>'Ön Değerlendirme Formu'!B11</f>
        <v>E……..  G……….</v>
      </c>
      <c r="C13" s="34" t="str">
        <f>'Ön Değerlendirme Formu'!C11</f>
        <v>………..458</v>
      </c>
      <c r="D13" s="39">
        <f>'Ön Değerlendirme Formu'!D11</f>
        <v>85.126999999999995</v>
      </c>
      <c r="E13" s="88">
        <f t="shared" ref="E13:E15" si="0">D13*0.35</f>
        <v>29.794449999999998</v>
      </c>
      <c r="F13" s="41">
        <f>'Ön Değerlendirme Formu'!F11</f>
        <v>75</v>
      </c>
      <c r="G13" s="41">
        <f t="shared" ref="G13:G14" si="1">F13*0.3</f>
        <v>22.5</v>
      </c>
      <c r="H13" s="41">
        <v>80</v>
      </c>
      <c r="I13" s="41">
        <f t="shared" ref="I13:I15" si="2">H13*0.35</f>
        <v>28</v>
      </c>
      <c r="J13" s="37">
        <f>E13+G13+I13</f>
        <v>80.294449999999998</v>
      </c>
    </row>
    <row r="14" spans="1:10" x14ac:dyDescent="0.25">
      <c r="A14" s="22">
        <v>3</v>
      </c>
      <c r="B14" s="33" t="str">
        <f>'Ön Değerlendirme Formu'!B12</f>
        <v>B……   F………..</v>
      </c>
      <c r="C14" s="86" t="str">
        <f>'Ön Değerlendirme Formu'!C12</f>
        <v>………..386</v>
      </c>
      <c r="D14" s="39">
        <f>'Ön Değerlendirme Formu'!D12</f>
        <v>75.212000000000003</v>
      </c>
      <c r="E14" s="88">
        <f t="shared" si="0"/>
        <v>26.324200000000001</v>
      </c>
      <c r="F14" s="41">
        <v>61</v>
      </c>
      <c r="G14" s="41">
        <f t="shared" si="1"/>
        <v>18.3</v>
      </c>
      <c r="H14" s="41">
        <v>50</v>
      </c>
      <c r="I14" s="41">
        <f t="shared" si="2"/>
        <v>17.5</v>
      </c>
      <c r="J14" s="37">
        <f>E14+G14+I14</f>
        <v>62.124200000000002</v>
      </c>
    </row>
    <row r="15" spans="1:10" x14ac:dyDescent="0.25">
      <c r="A15" s="22">
        <v>4</v>
      </c>
      <c r="B15" s="33" t="str">
        <f>'Ön Değerlendirme Formu'!B13</f>
        <v>B……   C………..</v>
      </c>
      <c r="C15" s="86" t="str">
        <f>'Ön Değerlendirme Formu'!C13</f>
        <v>………..886</v>
      </c>
      <c r="D15" s="39">
        <f>'Ön Değerlendirme Formu'!D13</f>
        <v>76.332999999999998</v>
      </c>
      <c r="E15" s="88">
        <f t="shared" si="0"/>
        <v>26.716549999999998</v>
      </c>
      <c r="F15" s="41">
        <f>'Ön Değerlendirme Formu'!F13</f>
        <v>73.25</v>
      </c>
      <c r="G15" s="41">
        <f t="shared" ref="G15" si="3">F15*0.3</f>
        <v>21.974999999999998</v>
      </c>
      <c r="H15" s="41">
        <v>75</v>
      </c>
      <c r="I15" s="41">
        <f t="shared" si="2"/>
        <v>26.25</v>
      </c>
      <c r="J15" s="37">
        <f>E15+G15+I15</f>
        <v>74.941549999999992</v>
      </c>
    </row>
    <row r="16" spans="1:10" x14ac:dyDescent="0.25">
      <c r="A16" s="22">
        <v>5</v>
      </c>
      <c r="B16" s="33"/>
      <c r="C16" s="86"/>
      <c r="D16" s="39"/>
      <c r="E16" s="39"/>
      <c r="F16" s="41"/>
      <c r="G16" s="41"/>
      <c r="H16" s="41"/>
      <c r="I16" s="41"/>
      <c r="J16" s="37"/>
    </row>
    <row r="17" spans="1:10" x14ac:dyDescent="0.25">
      <c r="A17" s="22">
        <v>6</v>
      </c>
      <c r="B17" s="33"/>
      <c r="C17" s="34"/>
      <c r="D17" s="39"/>
      <c r="E17" s="39"/>
      <c r="F17" s="41"/>
      <c r="G17" s="41"/>
      <c r="H17" s="41"/>
      <c r="I17" s="41"/>
      <c r="J17" s="37"/>
    </row>
    <row r="18" spans="1:10" x14ac:dyDescent="0.25">
      <c r="A18" s="22">
        <v>7</v>
      </c>
      <c r="B18" s="33"/>
      <c r="C18" s="34"/>
      <c r="D18" s="39"/>
      <c r="E18" s="39"/>
      <c r="F18" s="41"/>
      <c r="G18" s="41"/>
      <c r="H18" s="41"/>
      <c r="I18" s="41"/>
      <c r="J18" s="37"/>
    </row>
    <row r="19" spans="1:10" x14ac:dyDescent="0.25">
      <c r="A19" s="22">
        <v>8</v>
      </c>
      <c r="B19" s="33"/>
      <c r="C19" s="34"/>
      <c r="D19" s="39"/>
      <c r="E19" s="39"/>
      <c r="F19" s="41"/>
      <c r="G19" s="41"/>
      <c r="H19" s="41"/>
      <c r="I19" s="41"/>
      <c r="J19" s="37"/>
    </row>
    <row r="20" spans="1:10" x14ac:dyDescent="0.25">
      <c r="A20" s="22">
        <v>9</v>
      </c>
      <c r="B20" s="33"/>
      <c r="C20" s="34"/>
      <c r="D20" s="39"/>
      <c r="E20" s="39"/>
      <c r="F20" s="41"/>
      <c r="G20" s="41"/>
      <c r="H20" s="41"/>
      <c r="I20" s="41"/>
      <c r="J20" s="37"/>
    </row>
    <row r="21" spans="1:10" ht="15.75" thickBot="1" x14ac:dyDescent="0.3">
      <c r="A21" s="23">
        <v>10</v>
      </c>
      <c r="B21" s="35"/>
      <c r="C21" s="36"/>
      <c r="D21" s="40"/>
      <c r="E21" s="40"/>
      <c r="F21" s="42"/>
      <c r="G21" s="42"/>
      <c r="H21" s="42"/>
      <c r="I21" s="42"/>
      <c r="J21" s="38"/>
    </row>
    <row r="22" spans="1:10" ht="15.75" thickBot="1" x14ac:dyDescent="0.3"/>
    <row r="23" spans="1:10" ht="18.75" customHeight="1" x14ac:dyDescent="0.25">
      <c r="A23" s="168" t="s">
        <v>31</v>
      </c>
      <c r="B23" s="169"/>
      <c r="C23" s="169"/>
      <c r="D23" s="169"/>
      <c r="E23" s="169"/>
      <c r="F23" s="169"/>
      <c r="G23" s="169"/>
      <c r="H23" s="169"/>
      <c r="I23" s="169"/>
      <c r="J23" s="170"/>
    </row>
    <row r="24" spans="1:10" ht="22.5" customHeight="1" x14ac:dyDescent="0.25">
      <c r="A24" s="24" t="s">
        <v>32</v>
      </c>
      <c r="B24" s="190" t="s">
        <v>33</v>
      </c>
      <c r="C24" s="190"/>
      <c r="D24" s="171" t="s">
        <v>34</v>
      </c>
      <c r="E24" s="171"/>
      <c r="F24" s="171" t="s">
        <v>35</v>
      </c>
      <c r="G24" s="171"/>
      <c r="H24" s="96"/>
      <c r="I24" s="171" t="s">
        <v>36</v>
      </c>
      <c r="J24" s="172"/>
    </row>
    <row r="25" spans="1:10" ht="24" customHeight="1" x14ac:dyDescent="0.25">
      <c r="A25" s="25">
        <v>1</v>
      </c>
      <c r="B25" s="189"/>
      <c r="C25" s="189"/>
      <c r="D25" s="189"/>
      <c r="E25" s="189"/>
      <c r="F25" s="189"/>
      <c r="G25" s="189"/>
      <c r="H25" s="97"/>
      <c r="I25" s="183"/>
      <c r="J25" s="184"/>
    </row>
    <row r="26" spans="1:10" ht="24" customHeight="1" x14ac:dyDescent="0.25">
      <c r="A26" s="25">
        <v>2</v>
      </c>
      <c r="B26" s="189"/>
      <c r="C26" s="189"/>
      <c r="D26" s="189"/>
      <c r="E26" s="189"/>
      <c r="F26" s="189"/>
      <c r="G26" s="189"/>
      <c r="H26" s="98"/>
      <c r="I26" s="183"/>
      <c r="J26" s="184"/>
    </row>
    <row r="27" spans="1:10" ht="24" customHeight="1" thickBot="1" x14ac:dyDescent="0.3">
      <c r="A27" s="26">
        <v>3</v>
      </c>
      <c r="B27" s="188"/>
      <c r="C27" s="188"/>
      <c r="D27" s="188"/>
      <c r="E27" s="188"/>
      <c r="F27" s="188"/>
      <c r="G27" s="188"/>
      <c r="H27" s="99"/>
      <c r="I27" s="185"/>
      <c r="J27" s="186"/>
    </row>
  </sheetData>
  <mergeCells count="39">
    <mergeCell ref="I25:J25"/>
    <mergeCell ref="I26:J26"/>
    <mergeCell ref="I27:J27"/>
    <mergeCell ref="A10:A11"/>
    <mergeCell ref="B27:C27"/>
    <mergeCell ref="D27:E27"/>
    <mergeCell ref="F27:G27"/>
    <mergeCell ref="B25:C25"/>
    <mergeCell ref="D25:E25"/>
    <mergeCell ref="F25:G25"/>
    <mergeCell ref="B26:C26"/>
    <mergeCell ref="D26:E26"/>
    <mergeCell ref="F26:G26"/>
    <mergeCell ref="B24:C24"/>
    <mergeCell ref="D24:E24"/>
    <mergeCell ref="F24:G24"/>
    <mergeCell ref="A23:J23"/>
    <mergeCell ref="I24:J24"/>
    <mergeCell ref="C4:E4"/>
    <mergeCell ref="C9:E9"/>
    <mergeCell ref="C10:C11"/>
    <mergeCell ref="A8:B8"/>
    <mergeCell ref="C8:E8"/>
    <mergeCell ref="H10:H11"/>
    <mergeCell ref="A9:B9"/>
    <mergeCell ref="F10:F11"/>
    <mergeCell ref="C5:F5"/>
    <mergeCell ref="C6:F6"/>
    <mergeCell ref="C7:F7"/>
    <mergeCell ref="B10:B11"/>
    <mergeCell ref="D10:D11"/>
    <mergeCell ref="A1:J1"/>
    <mergeCell ref="A2:J2"/>
    <mergeCell ref="A6:B6"/>
    <mergeCell ref="A7:B7"/>
    <mergeCell ref="A3:B3"/>
    <mergeCell ref="C3:E3"/>
    <mergeCell ref="A4:B4"/>
    <mergeCell ref="A5:B5"/>
  </mergeCells>
  <pageMargins left="0.51181102362204722" right="0.31496062992125984"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workbookViewId="0">
      <selection activeCell="I8" sqref="I8"/>
    </sheetView>
  </sheetViews>
  <sheetFormatPr defaultColWidth="15.140625" defaultRowHeight="15" x14ac:dyDescent="0.25"/>
  <cols>
    <col min="1" max="1" width="4.5703125" style="4" customWidth="1"/>
    <col min="2" max="2" width="23.42578125" customWidth="1"/>
    <col min="3" max="3" width="1.7109375" customWidth="1"/>
    <col min="4" max="4" width="23.42578125" customWidth="1"/>
    <col min="5" max="5" width="9.5703125" customWidth="1"/>
    <col min="6" max="6" width="9.5703125" style="4" customWidth="1"/>
    <col min="7" max="7" width="9.5703125" customWidth="1"/>
    <col min="8" max="10" width="9.5703125" style="2" customWidth="1"/>
    <col min="11" max="11" width="12" customWidth="1"/>
    <col min="12" max="12" width="12.28515625" customWidth="1"/>
    <col min="13" max="13" width="23.42578125" customWidth="1"/>
  </cols>
  <sheetData>
    <row r="1" spans="1:13" ht="22.5" customHeight="1" x14ac:dyDescent="0.25">
      <c r="A1" s="212"/>
      <c r="B1" s="213"/>
      <c r="C1" s="213"/>
      <c r="D1" s="202" t="s">
        <v>43</v>
      </c>
      <c r="E1" s="202"/>
      <c r="F1" s="202"/>
      <c r="G1" s="202"/>
      <c r="H1" s="202"/>
      <c r="I1" s="202"/>
      <c r="J1" s="202"/>
      <c r="K1" s="202"/>
      <c r="L1" s="202"/>
      <c r="M1" s="203"/>
    </row>
    <row r="2" spans="1:13" ht="22.5" customHeight="1" x14ac:dyDescent="0.25">
      <c r="A2" s="214"/>
      <c r="B2" s="215"/>
      <c r="C2" s="215"/>
      <c r="D2" s="204"/>
      <c r="E2" s="204"/>
      <c r="F2" s="204"/>
      <c r="G2" s="204"/>
      <c r="H2" s="204"/>
      <c r="I2" s="204"/>
      <c r="J2" s="204"/>
      <c r="K2" s="204"/>
      <c r="L2" s="204"/>
      <c r="M2" s="205"/>
    </row>
    <row r="3" spans="1:13" ht="22.5" customHeight="1" x14ac:dyDescent="0.25">
      <c r="A3" s="214"/>
      <c r="B3" s="215"/>
      <c r="C3" s="215"/>
      <c r="D3" s="204"/>
      <c r="E3" s="204"/>
      <c r="F3" s="204"/>
      <c r="G3" s="204"/>
      <c r="H3" s="204"/>
      <c r="I3" s="204"/>
      <c r="J3" s="204"/>
      <c r="K3" s="204"/>
      <c r="L3" s="204"/>
      <c r="M3" s="205"/>
    </row>
    <row r="4" spans="1:13" ht="18" customHeight="1" thickBot="1" x14ac:dyDescent="0.3">
      <c r="A4" s="216"/>
      <c r="B4" s="217"/>
      <c r="C4" s="217"/>
      <c r="D4" s="206"/>
      <c r="E4" s="206"/>
      <c r="F4" s="206"/>
      <c r="G4" s="206"/>
      <c r="H4" s="206"/>
      <c r="I4" s="206"/>
      <c r="J4" s="206"/>
      <c r="K4" s="206"/>
      <c r="L4" s="206"/>
      <c r="M4" s="207"/>
    </row>
    <row r="5" spans="1:13" ht="14.25" customHeight="1" x14ac:dyDescent="0.25">
      <c r="A5" s="196" t="s">
        <v>25</v>
      </c>
      <c r="B5" s="197"/>
      <c r="C5" s="197"/>
      <c r="D5" s="197"/>
      <c r="E5" s="197"/>
      <c r="F5" s="197"/>
      <c r="G5" s="197"/>
      <c r="H5" s="197"/>
      <c r="I5" s="197"/>
      <c r="J5" s="197"/>
      <c r="K5" s="197"/>
      <c r="L5" s="197"/>
      <c r="M5" s="198"/>
    </row>
    <row r="6" spans="1:13" ht="90" customHeight="1" thickBot="1" x14ac:dyDescent="0.3">
      <c r="A6" s="199"/>
      <c r="B6" s="200"/>
      <c r="C6" s="200"/>
      <c r="D6" s="200"/>
      <c r="E6" s="200"/>
      <c r="F6" s="200"/>
      <c r="G6" s="200"/>
      <c r="H6" s="200"/>
      <c r="I6" s="200"/>
      <c r="J6" s="200"/>
      <c r="K6" s="200"/>
      <c r="L6" s="200"/>
      <c r="M6" s="201"/>
    </row>
    <row r="7" spans="1:13" x14ac:dyDescent="0.25">
      <c r="A7" s="218" t="s">
        <v>17</v>
      </c>
      <c r="B7" s="212"/>
      <c r="C7" s="213"/>
      <c r="D7" s="213"/>
      <c r="E7" s="213"/>
      <c r="F7" s="213"/>
      <c r="G7" s="213"/>
      <c r="H7" s="213"/>
      <c r="I7" s="213"/>
      <c r="J7" s="213"/>
      <c r="K7" s="213"/>
      <c r="L7" s="213"/>
      <c r="M7" s="221"/>
    </row>
    <row r="8" spans="1:13" x14ac:dyDescent="0.25">
      <c r="A8" s="219"/>
      <c r="B8" s="19" t="s">
        <v>21</v>
      </c>
      <c r="C8" s="18" t="s">
        <v>20</v>
      </c>
      <c r="D8" s="208" t="str">
        <f>'Nihai Değerlendirme Formu'!C3</f>
        <v>SOSYAL BİLİMLER MESLEK YÜKSEKOKULU</v>
      </c>
      <c r="E8" s="208"/>
      <c r="F8" s="208"/>
      <c r="G8" s="208"/>
      <c r="H8" s="208"/>
      <c r="I8" s="6"/>
      <c r="J8" s="6"/>
      <c r="K8" s="6"/>
      <c r="L8" s="6"/>
      <c r="M8" s="7"/>
    </row>
    <row r="9" spans="1:13" x14ac:dyDescent="0.25">
      <c r="A9" s="219"/>
      <c r="B9" s="19" t="s">
        <v>22</v>
      </c>
      <c r="C9" s="18" t="s">
        <v>20</v>
      </c>
      <c r="D9" s="208" t="str">
        <f>'Nihai Değerlendirme Formu'!C4</f>
        <v>MUHASEBE VE FİNANSMAN</v>
      </c>
      <c r="E9" s="208"/>
      <c r="F9" s="208"/>
      <c r="G9" s="208"/>
      <c r="H9" s="208"/>
      <c r="I9" s="6"/>
      <c r="J9" s="6"/>
      <c r="K9" s="6"/>
      <c r="L9" s="6"/>
      <c r="M9" s="7"/>
    </row>
    <row r="10" spans="1:13" x14ac:dyDescent="0.25">
      <c r="A10" s="219"/>
      <c r="B10" s="19" t="s">
        <v>5</v>
      </c>
      <c r="C10" s="18" t="s">
        <v>20</v>
      </c>
      <c r="D10" s="208" t="str">
        <f>'Nihai Değerlendirme Formu'!C5</f>
        <v>MUHASEBE</v>
      </c>
      <c r="E10" s="208"/>
      <c r="F10" s="208"/>
      <c r="G10" s="208"/>
      <c r="H10" s="208"/>
      <c r="I10" s="6"/>
      <c r="J10" s="6"/>
      <c r="K10" s="6"/>
      <c r="L10" s="6"/>
      <c r="M10" s="7"/>
    </row>
    <row r="11" spans="1:13" x14ac:dyDescent="0.25">
      <c r="A11" s="219"/>
      <c r="B11" s="19" t="s">
        <v>23</v>
      </c>
      <c r="C11" s="18" t="s">
        <v>20</v>
      </c>
      <c r="D11" s="208" t="str">
        <f>'Nihai Değerlendirme Formu'!C6</f>
        <v xml:space="preserve">ARAŞTIRMA GÖREVLİSİ </v>
      </c>
      <c r="E11" s="208"/>
      <c r="F11" s="208"/>
      <c r="G11" s="208"/>
      <c r="H11" s="208"/>
      <c r="I11" s="6"/>
      <c r="J11" s="6"/>
      <c r="K11" s="6"/>
      <c r="L11" s="6"/>
      <c r="M11" s="7"/>
    </row>
    <row r="12" spans="1:13" x14ac:dyDescent="0.25">
      <c r="A12" s="219"/>
      <c r="B12" s="19" t="s">
        <v>18</v>
      </c>
      <c r="C12" s="18" t="s">
        <v>20</v>
      </c>
      <c r="D12" s="208">
        <f>'Nihai Değerlendirme Formu'!C8</f>
        <v>4</v>
      </c>
      <c r="E12" s="208"/>
      <c r="F12" s="208"/>
      <c r="G12" s="208"/>
      <c r="H12" s="208"/>
      <c r="I12" s="6"/>
      <c r="J12" s="6"/>
      <c r="K12" s="6"/>
      <c r="L12" s="6"/>
      <c r="M12" s="7"/>
    </row>
    <row r="13" spans="1:13" x14ac:dyDescent="0.25">
      <c r="A13" s="219"/>
      <c r="B13" s="19" t="s">
        <v>2</v>
      </c>
      <c r="C13" s="18" t="s">
        <v>20</v>
      </c>
      <c r="D13" s="208">
        <f>'Nihai Değerlendirme Formu'!C9</f>
        <v>1</v>
      </c>
      <c r="E13" s="208"/>
      <c r="F13" s="208"/>
      <c r="G13" s="208"/>
      <c r="H13" s="208"/>
      <c r="I13" s="6"/>
      <c r="J13" s="6"/>
      <c r="K13" s="6"/>
      <c r="L13" s="6"/>
      <c r="M13" s="7"/>
    </row>
    <row r="14" spans="1:13" x14ac:dyDescent="0.25">
      <c r="A14" s="219"/>
      <c r="B14" s="19" t="s">
        <v>3</v>
      </c>
      <c r="C14" s="19" t="s">
        <v>20</v>
      </c>
      <c r="D14" s="209">
        <f>'Nihai Değerlendirme Formu'!C7</f>
        <v>33999</v>
      </c>
      <c r="E14" s="209"/>
      <c r="F14" s="209"/>
      <c r="G14" s="209"/>
      <c r="H14" s="209"/>
      <c r="I14" s="6"/>
      <c r="J14" s="6"/>
      <c r="K14" s="6"/>
      <c r="L14" s="6"/>
      <c r="M14" s="7"/>
    </row>
    <row r="15" spans="1:13" ht="15.75" thickBot="1" x14ac:dyDescent="0.3">
      <c r="A15" s="220"/>
      <c r="B15" s="216"/>
      <c r="C15" s="217"/>
      <c r="D15" s="217"/>
      <c r="E15" s="217"/>
      <c r="F15" s="217"/>
      <c r="G15" s="217"/>
      <c r="H15" s="217"/>
      <c r="I15" s="217"/>
      <c r="J15" s="217"/>
      <c r="K15" s="217"/>
      <c r="L15" s="217"/>
      <c r="M15" s="222"/>
    </row>
    <row r="16" spans="1:13" s="1" customFormat="1" ht="45" customHeight="1" x14ac:dyDescent="0.2">
      <c r="A16" s="8" t="s">
        <v>12</v>
      </c>
      <c r="B16" s="9" t="s">
        <v>16</v>
      </c>
      <c r="C16" s="210" t="s">
        <v>19</v>
      </c>
      <c r="D16" s="211"/>
      <c r="E16" s="9" t="s">
        <v>13</v>
      </c>
      <c r="F16" s="9" t="s">
        <v>14</v>
      </c>
      <c r="G16" s="9" t="s">
        <v>24</v>
      </c>
      <c r="H16" s="9" t="s">
        <v>94</v>
      </c>
      <c r="I16" s="9" t="s">
        <v>96</v>
      </c>
      <c r="J16" s="9" t="s">
        <v>95</v>
      </c>
      <c r="K16" s="9" t="s">
        <v>15</v>
      </c>
      <c r="L16" s="20" t="s">
        <v>10</v>
      </c>
      <c r="M16" s="10" t="s">
        <v>29</v>
      </c>
    </row>
    <row r="17" spans="1:13" x14ac:dyDescent="0.25">
      <c r="A17" s="11">
        <v>1</v>
      </c>
      <c r="B17" s="12" t="str">
        <f>'Nihai Değerlendirme Formu'!B12</f>
        <v>A…….   B……….</v>
      </c>
      <c r="C17" s="194" t="str">
        <f>CONCATENATE(LEFT('Nihai Değerlendirme Formu'!C12,2),"*******",RIGHT('Nihai Değerlendirme Formu'!C12,2))</f>
        <v>……*******46</v>
      </c>
      <c r="D17" s="195"/>
      <c r="E17" s="13">
        <f>'Nihai Değerlendirme Formu'!D12</f>
        <v>90.361999999999995</v>
      </c>
      <c r="F17" s="14">
        <f>'Nihai Değerlendirme Formu'!F12</f>
        <v>70</v>
      </c>
      <c r="G17" s="14">
        <v>87</v>
      </c>
      <c r="H17" s="43">
        <f>'Nihai Değerlendirme Formu'!E12</f>
        <v>31.626699999999996</v>
      </c>
      <c r="I17" s="14">
        <f>'Nihai Değerlendirme Formu'!G12</f>
        <v>21</v>
      </c>
      <c r="J17" s="14">
        <f>'Nihai Değerlendirme Formu'!I12</f>
        <v>29.749999999999996</v>
      </c>
      <c r="K17" s="100">
        <f>H17+I17+J17</f>
        <v>82.3767</v>
      </c>
      <c r="L17" s="94" t="str">
        <f>IF(K17&gt;=65,"Başarılı","Başarısız")</f>
        <v>Başarılı</v>
      </c>
      <c r="M17" s="95" t="s">
        <v>27</v>
      </c>
    </row>
    <row r="18" spans="1:13" x14ac:dyDescent="0.25">
      <c r="A18" s="11">
        <v>2</v>
      </c>
      <c r="B18" s="12" t="str">
        <f>'Nihai Değerlendirme Formu'!B13</f>
        <v>E……..  G……….</v>
      </c>
      <c r="C18" s="194" t="str">
        <f>CONCATENATE(LEFT('Nihai Değerlendirme Formu'!C13,2),"*******",RIGHT('Nihai Değerlendirme Formu'!C13,2))</f>
        <v>……*******58</v>
      </c>
      <c r="D18" s="195"/>
      <c r="E18" s="13">
        <f>'Nihai Değerlendirme Formu'!D13</f>
        <v>85.126999999999995</v>
      </c>
      <c r="F18" s="14">
        <f>'Nihai Değerlendirme Formu'!F13</f>
        <v>75</v>
      </c>
      <c r="G18" s="14">
        <v>78</v>
      </c>
      <c r="H18" s="43">
        <f>'Nihai Değerlendirme Formu'!E13</f>
        <v>29.794449999999998</v>
      </c>
      <c r="I18" s="14">
        <f>'Nihai Değerlendirme Formu'!G13</f>
        <v>22.5</v>
      </c>
      <c r="J18" s="14">
        <f>'Nihai Değerlendirme Formu'!I13</f>
        <v>28</v>
      </c>
      <c r="K18" s="100">
        <f>H18+I18+J18</f>
        <v>80.294449999999998</v>
      </c>
      <c r="L18" s="94" t="str">
        <f t="shared" ref="L18:L20" si="0">IF(K18&gt;=65,"Başarılı","Başarısız")</f>
        <v>Başarılı</v>
      </c>
      <c r="M18" s="95" t="s">
        <v>28</v>
      </c>
    </row>
    <row r="19" spans="1:13" x14ac:dyDescent="0.25">
      <c r="A19" s="11">
        <v>3</v>
      </c>
      <c r="B19" s="12" t="str">
        <f>'Nihai Değerlendirme Formu'!B14</f>
        <v>B……   F………..</v>
      </c>
      <c r="C19" s="194" t="str">
        <f>CONCATENATE(LEFT('Nihai Değerlendirme Formu'!C14,2),"*******",RIGHT('Nihai Değerlendirme Formu'!C14,2))</f>
        <v>……*******86</v>
      </c>
      <c r="D19" s="195"/>
      <c r="E19" s="13">
        <f>'Nihai Değerlendirme Formu'!D14</f>
        <v>75.212000000000003</v>
      </c>
      <c r="F19" s="14">
        <f>'Nihai Değerlendirme Formu'!F14</f>
        <v>61</v>
      </c>
      <c r="G19" s="14">
        <f>'Nihai Değerlendirme Formu'!H14</f>
        <v>50</v>
      </c>
      <c r="H19" s="43">
        <f>'Nihai Değerlendirme Formu'!E14</f>
        <v>26.324200000000001</v>
      </c>
      <c r="I19" s="14">
        <f>'Nihai Değerlendirme Formu'!G14</f>
        <v>18.3</v>
      </c>
      <c r="J19" s="14">
        <f>'Nihai Değerlendirme Formu'!I14</f>
        <v>17.5</v>
      </c>
      <c r="K19" s="100">
        <f>H19+I19+J19</f>
        <v>62.124200000000002</v>
      </c>
      <c r="L19" s="94" t="str">
        <f t="shared" si="0"/>
        <v>Başarısız</v>
      </c>
      <c r="M19" s="95" t="s">
        <v>42</v>
      </c>
    </row>
    <row r="20" spans="1:13" x14ac:dyDescent="0.25">
      <c r="A20" s="11">
        <v>4</v>
      </c>
      <c r="B20" s="12" t="str">
        <f>'Nihai Değerlendirme Formu'!B15</f>
        <v>B……   C………..</v>
      </c>
      <c r="C20" s="194" t="str">
        <f>CONCATENATE(LEFT('Nihai Değerlendirme Formu'!C15,2),"*******",RIGHT('Nihai Değerlendirme Formu'!C15,2))</f>
        <v>……*******86</v>
      </c>
      <c r="D20" s="195"/>
      <c r="E20" s="13">
        <f>'Nihai Değerlendirme Formu'!D15</f>
        <v>76.332999999999998</v>
      </c>
      <c r="F20" s="14">
        <f>'Nihai Değerlendirme Formu'!F15</f>
        <v>73.25</v>
      </c>
      <c r="G20" s="14">
        <f>'Nihai Değerlendirme Formu'!H15</f>
        <v>75</v>
      </c>
      <c r="H20" s="43">
        <f>'Nihai Değerlendirme Formu'!E15</f>
        <v>26.716549999999998</v>
      </c>
      <c r="I20" s="14">
        <f>'Nihai Değerlendirme Formu'!G15</f>
        <v>21.974999999999998</v>
      </c>
      <c r="J20" s="14">
        <f>'Nihai Değerlendirme Formu'!I15</f>
        <v>26.25</v>
      </c>
      <c r="K20" s="100">
        <f>H20+I20+J20</f>
        <v>74.941549999999992</v>
      </c>
      <c r="L20" s="94" t="str">
        <f t="shared" si="0"/>
        <v>Başarılı</v>
      </c>
      <c r="M20" s="95" t="s">
        <v>42</v>
      </c>
    </row>
    <row r="21" spans="1:13" x14ac:dyDescent="0.25">
      <c r="A21" s="11">
        <v>5</v>
      </c>
      <c r="B21" s="12"/>
      <c r="C21" s="194"/>
      <c r="D21" s="195"/>
      <c r="E21" s="13"/>
      <c r="F21" s="14"/>
      <c r="G21" s="14"/>
      <c r="H21" s="43"/>
      <c r="I21" s="14"/>
      <c r="J21" s="14"/>
      <c r="K21" s="45"/>
      <c r="L21" s="21"/>
      <c r="M21" s="47"/>
    </row>
    <row r="22" spans="1:13" x14ac:dyDescent="0.25">
      <c r="A22" s="11">
        <v>6</v>
      </c>
      <c r="B22" s="12"/>
      <c r="C22" s="194"/>
      <c r="D22" s="195"/>
      <c r="E22" s="13"/>
      <c r="F22" s="14"/>
      <c r="G22" s="14"/>
      <c r="H22" s="43"/>
      <c r="I22" s="14"/>
      <c r="J22" s="14"/>
      <c r="K22" s="45"/>
      <c r="L22" s="21"/>
      <c r="M22" s="47"/>
    </row>
    <row r="23" spans="1:13" x14ac:dyDescent="0.25">
      <c r="A23" s="11">
        <v>7</v>
      </c>
      <c r="B23" s="12"/>
      <c r="C23" s="194"/>
      <c r="D23" s="195"/>
      <c r="E23" s="13"/>
      <c r="F23" s="14"/>
      <c r="G23" s="14"/>
      <c r="H23" s="43"/>
      <c r="I23" s="14"/>
      <c r="J23" s="14"/>
      <c r="K23" s="45"/>
      <c r="L23" s="21"/>
      <c r="M23" s="47"/>
    </row>
    <row r="24" spans="1:13" x14ac:dyDescent="0.25">
      <c r="A24" s="11">
        <v>8</v>
      </c>
      <c r="B24" s="12"/>
      <c r="C24" s="194"/>
      <c r="D24" s="195"/>
      <c r="E24" s="13"/>
      <c r="F24" s="14"/>
      <c r="G24" s="14"/>
      <c r="H24" s="43"/>
      <c r="I24" s="14"/>
      <c r="J24" s="14"/>
      <c r="K24" s="45"/>
      <c r="L24" s="21"/>
      <c r="M24" s="47"/>
    </row>
    <row r="25" spans="1:13" x14ac:dyDescent="0.25">
      <c r="A25" s="11">
        <v>9</v>
      </c>
      <c r="B25" s="12"/>
      <c r="C25" s="194"/>
      <c r="D25" s="195"/>
      <c r="E25" s="13"/>
      <c r="F25" s="14"/>
      <c r="G25" s="14"/>
      <c r="H25" s="43"/>
      <c r="I25" s="14"/>
      <c r="J25" s="14"/>
      <c r="K25" s="45"/>
      <c r="L25" s="21"/>
      <c r="M25" s="47"/>
    </row>
    <row r="26" spans="1:13" ht="15.75" thickBot="1" x14ac:dyDescent="0.3">
      <c r="A26" s="15">
        <v>10</v>
      </c>
      <c r="B26" s="16"/>
      <c r="C26" s="191"/>
      <c r="D26" s="192"/>
      <c r="E26" s="17"/>
      <c r="F26" s="27"/>
      <c r="G26" s="27"/>
      <c r="H26" s="44"/>
      <c r="I26" s="27"/>
      <c r="J26" s="27"/>
      <c r="K26" s="46"/>
      <c r="L26" s="28"/>
      <c r="M26" s="48"/>
    </row>
    <row r="28" spans="1:13" ht="67.900000000000006" customHeight="1" x14ac:dyDescent="0.25">
      <c r="A28" s="193" t="s">
        <v>26</v>
      </c>
      <c r="B28" s="193"/>
      <c r="C28" s="193"/>
      <c r="D28" s="193"/>
      <c r="E28" s="193"/>
      <c r="F28" s="193"/>
      <c r="G28" s="193"/>
      <c r="H28" s="193"/>
      <c r="I28" s="193"/>
      <c r="J28" s="193"/>
      <c r="K28" s="193"/>
      <c r="L28" s="193"/>
      <c r="M28" s="193"/>
    </row>
  </sheetData>
  <mergeCells count="25">
    <mergeCell ref="A5:M6"/>
    <mergeCell ref="D1:M4"/>
    <mergeCell ref="D13:H13"/>
    <mergeCell ref="D14:H14"/>
    <mergeCell ref="C16:D16"/>
    <mergeCell ref="A1:C4"/>
    <mergeCell ref="D8:H8"/>
    <mergeCell ref="D9:H9"/>
    <mergeCell ref="D10:H10"/>
    <mergeCell ref="D11:H11"/>
    <mergeCell ref="D12:H12"/>
    <mergeCell ref="A7:A15"/>
    <mergeCell ref="B7:M7"/>
    <mergeCell ref="B15:M15"/>
    <mergeCell ref="C26:D26"/>
    <mergeCell ref="A28:M28"/>
    <mergeCell ref="C17:D17"/>
    <mergeCell ref="C18:D18"/>
    <mergeCell ref="C19:D19"/>
    <mergeCell ref="C20:D20"/>
    <mergeCell ref="C21:D21"/>
    <mergeCell ref="C22:D22"/>
    <mergeCell ref="C24:D24"/>
    <mergeCell ref="C23:D23"/>
    <mergeCell ref="C25:D25"/>
  </mergeCells>
  <conditionalFormatting sqref="M29:M55 M19:M27 L22:L26">
    <cfRule type="cellIs" dxfId="1" priority="11" operator="equal">
      <formula>"Başarısız"</formula>
    </cfRule>
  </conditionalFormatting>
  <conditionalFormatting sqref="K27:L27 K29:L1048576 K22:K26">
    <cfRule type="dataBar" priority="8">
      <dataBar>
        <cfvo type="min"/>
        <cfvo type="max"/>
        <color rgb="FF63C384"/>
      </dataBar>
      <extLst>
        <ext xmlns:x14="http://schemas.microsoft.com/office/spreadsheetml/2009/9/main" uri="{B025F937-C7B1-47D3-B67F-A62EFF666E3E}">
          <x14:id>{88ECD1BF-A99D-4496-AD0E-5ABB127C15E5}</x14:id>
        </ext>
      </extLst>
    </cfRule>
  </conditionalFormatting>
  <conditionalFormatting sqref="K22:K26">
    <cfRule type="dataBar" priority="4">
      <dataBar>
        <cfvo type="min"/>
        <cfvo type="max"/>
        <color rgb="FF008AEF"/>
      </dataBar>
      <extLst>
        <ext xmlns:x14="http://schemas.microsoft.com/office/spreadsheetml/2009/9/main" uri="{B025F937-C7B1-47D3-B67F-A62EFF666E3E}">
          <x14:id>{E8738594-7182-435C-9CCE-BB1612F9FBA5}</x14:id>
        </ext>
      </extLst>
    </cfRule>
  </conditionalFormatting>
  <conditionalFormatting sqref="K22:K26 K16">
    <cfRule type="dataBar" priority="53">
      <dataBar>
        <cfvo type="min"/>
        <cfvo type="max"/>
        <color rgb="FF63C384"/>
      </dataBar>
      <extLst>
        <ext xmlns:x14="http://schemas.microsoft.com/office/spreadsheetml/2009/9/main" uri="{B025F937-C7B1-47D3-B67F-A62EFF666E3E}">
          <x14:id>{127AAA09-5DF1-4449-96C7-986FC442E57E}</x14:id>
        </ext>
      </extLst>
    </cfRule>
  </conditionalFormatting>
  <conditionalFormatting sqref="K22:K26">
    <cfRule type="dataBar" priority="54">
      <dataBar>
        <cfvo type="min"/>
        <cfvo type="max"/>
        <color rgb="FFFFB628"/>
      </dataBar>
      <extLst>
        <ext xmlns:x14="http://schemas.microsoft.com/office/spreadsheetml/2009/9/main" uri="{B025F937-C7B1-47D3-B67F-A62EFF666E3E}">
          <x14:id>{47CE929C-86C4-4F4B-8F66-3525995582E7}</x14:id>
        </ext>
      </extLst>
    </cfRule>
  </conditionalFormatting>
  <conditionalFormatting sqref="K27:L27 K29:L340 K22:K26">
    <cfRule type="dataBar" priority="56">
      <dataBar>
        <cfvo type="min"/>
        <cfvo type="max"/>
        <color rgb="FFFFB628"/>
      </dataBar>
      <extLst>
        <ext xmlns:x14="http://schemas.microsoft.com/office/spreadsheetml/2009/9/main" uri="{B025F937-C7B1-47D3-B67F-A62EFF666E3E}">
          <x14:id>{B1E49166-7366-4DD2-B017-05894A9F105C}</x14:id>
        </ext>
      </extLst>
    </cfRule>
  </conditionalFormatting>
  <conditionalFormatting sqref="M17:M20">
    <cfRule type="cellIs" dxfId="0" priority="3" operator="equal">
      <formula>"Başarısız"</formula>
    </cfRule>
  </conditionalFormatting>
  <pageMargins left="0.70866141732283472" right="0.70866141732283472" top="0.55118110236220474" bottom="0.35433070866141736" header="0.31496062992125984" footer="0.31496062992125984"/>
  <pageSetup paperSize="9" scale="78" orientation="landscape" r:id="rId1"/>
  <drawing r:id="rId2"/>
  <extLst>
    <ext xmlns:x14="http://schemas.microsoft.com/office/spreadsheetml/2009/9/main" uri="{78C0D931-6437-407d-A8EE-F0AAD7539E65}">
      <x14:conditionalFormattings>
        <x14:conditionalFormatting xmlns:xm="http://schemas.microsoft.com/office/excel/2006/main">
          <x14:cfRule type="dataBar" id="{88ECD1BF-A99D-4496-AD0E-5ABB127C15E5}">
            <x14:dataBar minLength="0" maxLength="100" border="1" negativeBarBorderColorSameAsPositive="0">
              <x14:cfvo type="autoMin"/>
              <x14:cfvo type="autoMax"/>
              <x14:borderColor rgb="FF63C384"/>
              <x14:negativeFillColor rgb="FFFF0000"/>
              <x14:negativeBorderColor rgb="FFFF0000"/>
              <x14:axisColor rgb="FF000000"/>
            </x14:dataBar>
          </x14:cfRule>
          <xm:sqref>K27:L27 K29:L1048576 K22:K26</xm:sqref>
        </x14:conditionalFormatting>
        <x14:conditionalFormatting xmlns:xm="http://schemas.microsoft.com/office/excel/2006/main">
          <x14:cfRule type="dataBar" id="{E8738594-7182-435C-9CCE-BB1612F9FBA5}">
            <x14:dataBar minLength="0" maxLength="100" border="1" negativeBarBorderColorSameAsPositive="0">
              <x14:cfvo type="autoMin"/>
              <x14:cfvo type="autoMax"/>
              <x14:borderColor rgb="FF008AEF"/>
              <x14:negativeFillColor rgb="FFFF0000"/>
              <x14:negativeBorderColor rgb="FFFF0000"/>
              <x14:axisColor rgb="FF000000"/>
            </x14:dataBar>
          </x14:cfRule>
          <xm:sqref>K22:K26</xm:sqref>
        </x14:conditionalFormatting>
        <x14:conditionalFormatting xmlns:xm="http://schemas.microsoft.com/office/excel/2006/main">
          <x14:cfRule type="dataBar" id="{127AAA09-5DF1-4449-96C7-986FC442E57E}">
            <x14:dataBar minLength="0" maxLength="100" border="1" negativeBarBorderColorSameAsPositive="0">
              <x14:cfvo type="autoMin"/>
              <x14:cfvo type="autoMax"/>
              <x14:borderColor rgb="FF63C384"/>
              <x14:negativeFillColor rgb="FFFF0000"/>
              <x14:negativeBorderColor rgb="FFFF0000"/>
              <x14:axisColor rgb="FF000000"/>
            </x14:dataBar>
          </x14:cfRule>
          <xm:sqref>K22:K26 K16</xm:sqref>
        </x14:conditionalFormatting>
        <x14:conditionalFormatting xmlns:xm="http://schemas.microsoft.com/office/excel/2006/main">
          <x14:cfRule type="dataBar" id="{47CE929C-86C4-4F4B-8F66-3525995582E7}">
            <x14:dataBar minLength="0" maxLength="100" border="1" negativeBarBorderColorSameAsPositive="0">
              <x14:cfvo type="autoMin"/>
              <x14:cfvo type="autoMax"/>
              <x14:borderColor rgb="FFFFB628"/>
              <x14:negativeFillColor rgb="FFFF0000"/>
              <x14:negativeBorderColor rgb="FFFF0000"/>
              <x14:axisColor rgb="FF000000"/>
            </x14:dataBar>
          </x14:cfRule>
          <xm:sqref>K22:K26</xm:sqref>
        </x14:conditionalFormatting>
        <x14:conditionalFormatting xmlns:xm="http://schemas.microsoft.com/office/excel/2006/main">
          <x14:cfRule type="dataBar" id="{B1E49166-7366-4DD2-B017-05894A9F105C}">
            <x14:dataBar minLength="0" maxLength="100" border="1" negativeBarBorderColorSameAsPositive="0">
              <x14:cfvo type="autoMin"/>
              <x14:cfvo type="autoMax"/>
              <x14:borderColor rgb="FFFFB628"/>
              <x14:negativeFillColor rgb="FFFF0000"/>
              <x14:negativeBorderColor rgb="FFFF0000"/>
              <x14:axisColor rgb="FF000000"/>
            </x14:dataBar>
          </x14:cfRule>
          <xm:sqref>K27:L27 K29:L340 K22:K26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Ön Değerlendirme Formu</vt:lpstr>
      <vt:lpstr>Nihai Değerlendirme Formu</vt:lpstr>
      <vt:lpstr>Sonuç İlan Formu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2022-01-19T07:56:02Z</dcterms:modified>
</cp:coreProperties>
</file>