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55" windowHeight="12000" activeTab="2"/>
  </bookViews>
  <sheets>
    <sheet name="Ön Değerlendirme Formu" sheetId="6" r:id="rId1"/>
    <sheet name="Nihai Değerlendirme Formu" sheetId="2" r:id="rId2"/>
    <sheet name="Sonuç İlan Formu" sheetId="3" r:id="rId3"/>
  </sheets>
  <calcPr calcId="162913"/>
</workbook>
</file>

<file path=xl/calcChain.xml><?xml version="1.0" encoding="utf-8"?>
<calcChain xmlns="http://schemas.openxmlformats.org/spreadsheetml/2006/main">
  <c r="F15" i="2" l="1"/>
  <c r="G15" i="2" s="1"/>
  <c r="D15" i="2"/>
  <c r="E15" i="2" s="1"/>
  <c r="D14" i="2"/>
  <c r="C15" i="2"/>
  <c r="C14" i="2"/>
  <c r="B15" i="2"/>
  <c r="B14" i="2"/>
  <c r="G11" i="6"/>
  <c r="G12" i="6"/>
  <c r="G13" i="6"/>
  <c r="G14" i="6"/>
  <c r="G10" i="6"/>
  <c r="E13" i="6"/>
  <c r="J13" i="6"/>
  <c r="J12" i="6"/>
  <c r="E12" i="6"/>
  <c r="E11" i="6"/>
  <c r="E14" i="6"/>
  <c r="E10" i="6"/>
  <c r="J14" i="6"/>
  <c r="I15" i="2"/>
  <c r="K15" i="2"/>
  <c r="H13" i="6" l="1"/>
  <c r="H12" i="6"/>
  <c r="L15" i="2"/>
  <c r="C9" i="2"/>
  <c r="C7" i="2"/>
  <c r="C6" i="2"/>
  <c r="C8" i="2"/>
  <c r="C5" i="2"/>
  <c r="C4" i="2"/>
  <c r="C3" i="2"/>
  <c r="A2" i="2" s="1"/>
  <c r="K13" i="2"/>
  <c r="L18" i="3" s="1"/>
  <c r="K14" i="2"/>
  <c r="L19" i="3" s="1"/>
  <c r="I14" i="2"/>
  <c r="F19" i="3"/>
  <c r="G14" i="2"/>
  <c r="E14" i="2"/>
  <c r="I19" i="3" s="1"/>
  <c r="C19" i="3"/>
  <c r="B19" i="3"/>
  <c r="B13" i="2"/>
  <c r="C13" i="2"/>
  <c r="C18" i="3" s="1"/>
  <c r="D13" i="2"/>
  <c r="E18" i="3" s="1"/>
  <c r="F13" i="2"/>
  <c r="G13" i="2" s="1"/>
  <c r="K18" i="3" s="1"/>
  <c r="I13" i="2"/>
  <c r="J18" i="3" s="1"/>
  <c r="L20" i="3"/>
  <c r="B20" i="3"/>
  <c r="C20" i="3"/>
  <c r="E20" i="3"/>
  <c r="F18" i="3"/>
  <c r="F20" i="3"/>
  <c r="G19" i="3"/>
  <c r="G20" i="3"/>
  <c r="H19" i="3"/>
  <c r="H20" i="3"/>
  <c r="J19" i="3"/>
  <c r="J20" i="3"/>
  <c r="K20" i="3"/>
  <c r="B18" i="3"/>
  <c r="F12" i="2"/>
  <c r="G12" i="2" s="1"/>
  <c r="D12" i="2"/>
  <c r="C12" i="2"/>
  <c r="B12" i="2"/>
  <c r="B17" i="3" s="1"/>
  <c r="J11" i="6"/>
  <c r="H14" i="6"/>
  <c r="H11" i="6"/>
  <c r="J10" i="6"/>
  <c r="H10" i="6"/>
  <c r="E19" i="3" l="1"/>
  <c r="L14" i="2"/>
  <c r="K19" i="3"/>
  <c r="M19" i="3" s="1"/>
  <c r="N19" i="3" s="1"/>
  <c r="G18" i="3"/>
  <c r="E13" i="2"/>
  <c r="I20" i="3"/>
  <c r="M20" i="3" s="1"/>
  <c r="N20" i="3" s="1"/>
  <c r="I18" i="3" l="1"/>
  <c r="M18" i="3" s="1"/>
  <c r="N18" i="3" s="1"/>
  <c r="L13" i="2"/>
  <c r="C17" i="3"/>
  <c r="D12" i="3" l="1"/>
  <c r="D14" i="3"/>
  <c r="D13" i="3"/>
  <c r="D10" i="3"/>
  <c r="D9" i="3"/>
  <c r="D11" i="3"/>
  <c r="D8" i="3"/>
  <c r="G17" i="3"/>
  <c r="F17" i="3"/>
  <c r="E17" i="3"/>
  <c r="K12" i="2" l="1"/>
  <c r="L17" i="3" s="1"/>
  <c r="I12" i="2"/>
  <c r="J17" i="3" s="1"/>
  <c r="K17" i="3"/>
  <c r="E12" i="2"/>
  <c r="L12" i="2" l="1"/>
  <c r="I17" i="3"/>
  <c r="M17" i="3" s="1"/>
  <c r="N17" i="3" s="1"/>
</calcChain>
</file>

<file path=xl/sharedStrings.xml><?xml version="1.0" encoding="utf-8"?>
<sst xmlns="http://schemas.openxmlformats.org/spreadsheetml/2006/main" count="122" uniqueCount="103">
  <si>
    <t>Sıra</t>
  </si>
  <si>
    <t>Ad Soyad</t>
  </si>
  <si>
    <t>Kadro Adedi</t>
  </si>
  <si>
    <t>İlan Numarası</t>
  </si>
  <si>
    <t>Kadro Ünvanı</t>
  </si>
  <si>
    <t>Anabilim Dalı</t>
  </si>
  <si>
    <t>Birimi</t>
  </si>
  <si>
    <t>Bölümü</t>
  </si>
  <si>
    <t>Ales Puanı</t>
  </si>
  <si>
    <t>Ales Puanı
(A)</t>
  </si>
  <si>
    <t>Yabancı 
Dil
Puanı</t>
  </si>
  <si>
    <t>Yabancı 
Dil
Puanı(C)</t>
  </si>
  <si>
    <t>Sonuç</t>
  </si>
  <si>
    <t>MARMARA ÜNİVERSİTESİ</t>
  </si>
  <si>
    <t>S.
No</t>
  </si>
  <si>
    <t>Ales 
Puanı</t>
  </si>
  <si>
    <t>Y.Dil
Puanı</t>
  </si>
  <si>
    <t>100'lük 
Mezuniyet
Notu</t>
  </si>
  <si>
    <t>Ales
30%</t>
  </si>
  <si>
    <t>Giriş Sınavı
30%</t>
  </si>
  <si>
    <t>Toplam</t>
  </si>
  <si>
    <t>ADI SOYADI</t>
  </si>
  <si>
    <t>Y. Dil 
10%</t>
  </si>
  <si>
    <t>Mezuniyet
30%</t>
  </si>
  <si>
    <t>İLAN EDİLEN</t>
  </si>
  <si>
    <t>Kadro Derecesi</t>
  </si>
  <si>
    <t>TC Kimlik No</t>
  </si>
  <si>
    <t>:</t>
  </si>
  <si>
    <t>Birim</t>
  </si>
  <si>
    <t>Bölüm</t>
  </si>
  <si>
    <t>Kadro Unvanı</t>
  </si>
  <si>
    <t>Giriş
Sınavı Puanı</t>
  </si>
  <si>
    <t xml:space="preserve">                    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</si>
  <si>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t>Atanmaya hak kazanan adayların http://pidb.marmara.edu.tr/duyurular/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</si>
  <si>
    <t>ASİL</t>
  </si>
  <si>
    <t>YEDEK</t>
  </si>
  <si>
    <t>Atanmaya Hak Durumu</t>
  </si>
  <si>
    <t>Mezuniyet 
Puanı (B)</t>
  </si>
  <si>
    <r>
      <rPr>
        <b/>
        <sz val="11.5"/>
        <rFont val="Arial Narrow"/>
        <family val="2"/>
      </rPr>
      <t>ÖN DEĞERLENDİRME VE NİHAİ DEĞERLENDİRME JÜRİSİ</t>
    </r>
  </si>
  <si>
    <r>
      <rPr>
        <b/>
        <sz val="8.5"/>
        <rFont val="Arial Narrow"/>
        <family val="2"/>
      </rPr>
      <t>S.NO</t>
    </r>
  </si>
  <si>
    <r>
      <rPr>
        <b/>
        <sz val="8.5"/>
        <rFont val="Arial Narrow"/>
        <family val="2"/>
      </rPr>
      <t>UNVANI/ADI-SOYADI</t>
    </r>
  </si>
  <si>
    <r>
      <rPr>
        <b/>
        <sz val="8.5"/>
        <rFont val="Arial Narrow"/>
        <family val="2"/>
      </rPr>
      <t>BÖLÜMÜ</t>
    </r>
  </si>
  <si>
    <r>
      <rPr>
        <b/>
        <sz val="8.5"/>
        <rFont val="Arial Narrow"/>
        <family val="2"/>
      </rPr>
      <t>UZMANLIK ALANI</t>
    </r>
  </si>
  <si>
    <r>
      <rPr>
        <b/>
        <sz val="8.5"/>
        <rFont val="Arial Narrow"/>
        <family val="2"/>
      </rPr>
      <t>ÜYELİK DURUMU</t>
    </r>
  </si>
  <si>
    <r>
      <rPr>
        <b/>
        <sz val="8.5"/>
        <rFont val="Arial Narrow"/>
        <family val="2"/>
      </rPr>
      <t>İMZA</t>
    </r>
  </si>
  <si>
    <t>ÜYE</t>
  </si>
  <si>
    <r>
      <rPr>
        <b/>
        <sz val="8.5"/>
        <rFont val="Arial Narrow"/>
        <family val="2"/>
      </rPr>
      <t>ÜYE</t>
    </r>
  </si>
  <si>
    <t>TC KİMLİK NO</t>
  </si>
  <si>
    <t>UYGUN</t>
  </si>
  <si>
    <t>UYGUN DEĞİL</t>
  </si>
  <si>
    <t>(A+B+C+D)</t>
  </si>
  <si>
    <t>Değerlendirme PUANI</t>
  </si>
  <si>
    <t>KAZANAMADI</t>
  </si>
  <si>
    <r>
      <t xml:space="preserve">MARMARA ÜNİVERSİTESİ
NİHAİ DEĞERLENDİRME SONUÇ FORMU                                                               
</t>
    </r>
    <r>
      <rPr>
        <b/>
        <sz val="12"/>
        <color theme="1"/>
        <rFont val="Times New Roman"/>
        <family val="1"/>
        <charset val="162"/>
      </rPr>
      <t>(Araştırma Görevlisi Alımı Nihai Değerlendirme Sonuçları)</t>
    </r>
  </si>
  <si>
    <t>RESMİ GAZETE İLAN TARİHİ</t>
  </si>
  <si>
    <t>PROGRAM</t>
  </si>
  <si>
    <t>RESMİ GAZETE SAYISI</t>
  </si>
  <si>
    <t>KADRO UNVANI</t>
  </si>
  <si>
    <t>BİRİM</t>
  </si>
  <si>
    <t>KADRO DERECESİ</t>
  </si>
  <si>
    <t>BÖLÜM</t>
  </si>
  <si>
    <t>KADRO ADEDİ</t>
  </si>
  <si>
    <t>İLANDA ARANAN ÖZEL ŞART</t>
  </si>
  <si>
    <t>Sıra No.</t>
  </si>
  <si>
    <t>ADI VE SOYADI</t>
  </si>
  <si>
    <t>PUANLAR</t>
  </si>
  <si>
    <t>(A+B) TOPLAM</t>
  </si>
  <si>
    <t>ÖN DEĞERLENDİRME SONUCU</t>
  </si>
  <si>
    <r>
      <rPr>
        <b/>
        <sz val="8"/>
        <rFont val="Times New Roman"/>
        <family val="1"/>
        <charset val="162"/>
      </rPr>
      <t>GİRİŞ SINAVININ
YERİ, TARİH VE SAATİ</t>
    </r>
  </si>
  <si>
    <t>PUAN</t>
  </si>
  <si>
    <t>100'LÜK SİSTEM</t>
  </si>
  <si>
    <t>ÖN DEĞERLENDİRME VE NİHAİ DEĞERLENDİRME JÜRİSİ</t>
  </si>
  <si>
    <t>S.NO</t>
  </si>
  <si>
    <t>UNVANI/ADI-SOYADI</t>
  </si>
  <si>
    <t>BÖLÜMÜ</t>
  </si>
  <si>
    <t>UZMANLIK ALANI</t>
  </si>
  <si>
    <t>ÜYELİK DURUMU</t>
  </si>
  <si>
    <t>İMZA</t>
  </si>
  <si>
    <t>A…….   B……….</t>
  </si>
  <si>
    <t>E……..  G……….</t>
  </si>
  <si>
    <t>A…….. T……….</t>
  </si>
  <si>
    <t>B……   F………..</t>
  </si>
  <si>
    <t xml:space="preserve">ALES PUANI </t>
  </si>
  <si>
    <t>YABANCI DİL PUANI</t>
  </si>
  <si>
    <t>(A)
%60</t>
  </si>
  <si>
    <t>(B)
%40</t>
  </si>
  <si>
    <t>…………….. Bölümü Lisans mezunu olmak, …………………. alanında Yüksek Lisans/Doktora/Sanatta Yeterlilik Eğitimi yapıyor olmak.</t>
  </si>
  <si>
    <t xml:space="preserve">Marmara Üniversitesi, .............Fakültesi, Göztepe Kampüsü, Kadıöy, İSTANBUL.
Sınav Salon: ....... No'lu Salon                                                                                                                               Sınav Tarihi: 
Sınav Saati: </t>
  </si>
  <si>
    <t xml:space="preserve"> İLANDA ARANAN ÖZEL ŞARTLARA UYGUN  OLUP OLMADIĞI (UYGUN/ UYGUN DEĞİL)</t>
  </si>
  <si>
    <t>………..386</t>
  </si>
  <si>
    <t>………..458</t>
  </si>
  <si>
    <t>………..546</t>
  </si>
  <si>
    <t>………..886</t>
  </si>
  <si>
    <t>……….774</t>
  </si>
  <si>
    <t xml:space="preserve">
Lisans Mezuniyet
Notu (100'lük
Sistem)</t>
  </si>
  <si>
    <t>Giriş Sınavı
Puanı</t>
  </si>
  <si>
    <t>Giriş Sınavı
Puanı (D)</t>
  </si>
  <si>
    <t>İŞLETME FAKÜLTESİ</t>
  </si>
  <si>
    <t>İŞLETME</t>
  </si>
  <si>
    <t>YÖNETİM ORGANİZASYON</t>
  </si>
  <si>
    <t xml:space="preserve">ARAŞTIRMA GÖREVLİSİ </t>
  </si>
  <si>
    <t>B……   C………..</t>
  </si>
  <si>
    <r>
      <rPr>
        <b/>
        <sz val="18"/>
        <rFont val="Times New Roman"/>
        <family val="1"/>
        <charset val="162"/>
      </rPr>
      <t>MARMARA ÜNİVERSİTESİ</t>
    </r>
    <r>
      <rPr>
        <b/>
        <sz val="14"/>
        <rFont val="Times New Roman"/>
        <family val="1"/>
        <charset val="162"/>
      </rPr>
      <t xml:space="preserve">
ÖN DEĞERLENDİRME SONUÇ TUTANAĞI                                                                                                                                                                                                      (Meslek Yüksekokulları Dışındaki Türkçe Programlarda Görev Alacak Öğretim Üyesi Dışındaki Öğretim Elemanları İçin)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</si>
</sst>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32" x14ac:knownFonts="1">
    <font>
      <sz val="11"/>
      <color theme="1"/>
      <name val="Calibri"/>
      <family val="2"/>
      <scheme val="minor"/>
    </font>
    <font>
      <b/>
      <sz val="11"/>
      <color theme="1"/>
      <name val="Calibri"/>
      <family val="2"/>
      <charset val="162"/>
      <scheme val="minor"/>
    </font>
    <font>
      <sz val="11"/>
      <color theme="4" tint="-0.249977111117893"/>
      <name val="Calibri"/>
      <family val="2"/>
      <scheme val="minor"/>
    </font>
    <font>
      <sz val="11"/>
      <color rgb="FF006100"/>
      <name val="Calibri"/>
      <family val="2"/>
      <charset val="162"/>
      <scheme val="minor"/>
    </font>
    <font>
      <sz val="11"/>
      <color theme="1"/>
      <name val="Times New Roman"/>
      <family val="1"/>
      <charset val="162"/>
    </font>
    <font>
      <sz val="9"/>
      <color theme="1"/>
      <name val="Times New Roman"/>
      <family val="1"/>
      <charset val="162"/>
    </font>
    <font>
      <b/>
      <sz val="11"/>
      <color theme="1"/>
      <name val="Times New Roman"/>
      <family val="1"/>
      <charset val="162"/>
    </font>
    <font>
      <sz val="10"/>
      <color theme="1"/>
      <name val="Times New Roman"/>
      <family val="1"/>
      <charset val="162"/>
    </font>
    <font>
      <sz val="11"/>
      <color rgb="FF006100"/>
      <name val="Times New Roman"/>
      <family val="1"/>
      <charset val="162"/>
    </font>
    <font>
      <b/>
      <sz val="18"/>
      <color theme="1"/>
      <name val="Times New Roman"/>
      <family val="1"/>
      <charset val="162"/>
    </font>
    <font>
      <b/>
      <sz val="12"/>
      <color theme="1"/>
      <name val="Times New Roman"/>
      <family val="1"/>
      <charset val="162"/>
    </font>
    <font>
      <sz val="10"/>
      <color rgb="FF000000"/>
      <name val="Times New Roman"/>
      <family val="1"/>
      <charset val="162"/>
    </font>
    <font>
      <sz val="14"/>
      <color rgb="FF000000"/>
      <name val="Times New Roman"/>
      <family val="1"/>
      <charset val="162"/>
    </font>
    <font>
      <b/>
      <sz val="8.5"/>
      <name val="Arial Narrow"/>
      <family val="2"/>
      <charset val="162"/>
    </font>
    <font>
      <b/>
      <sz val="8.5"/>
      <name val="Arial Narrow"/>
      <family val="2"/>
    </font>
    <font>
      <b/>
      <sz val="11.5"/>
      <name val="Arial Narrow"/>
      <family val="2"/>
      <charset val="162"/>
    </font>
    <font>
      <b/>
      <sz val="11.5"/>
      <name val="Arial Narrow"/>
      <family val="2"/>
    </font>
    <font>
      <sz val="8.5"/>
      <color rgb="FF000000"/>
      <name val="Arial Narrow"/>
      <family val="2"/>
    </font>
    <font>
      <sz val="10"/>
      <color rgb="FF000000"/>
      <name val="Times New Roman"/>
      <family val="1"/>
      <charset val="162"/>
    </font>
    <font>
      <sz val="16"/>
      <color theme="4" tint="-0.249977111117893"/>
      <name val="Times New Roman"/>
      <family val="1"/>
      <charset val="162"/>
    </font>
    <font>
      <b/>
      <sz val="16"/>
      <color theme="1"/>
      <name val="Times New Roman"/>
      <family val="1"/>
      <charset val="162"/>
    </font>
    <font>
      <sz val="10"/>
      <name val="Arial Narrow"/>
      <family val="2"/>
    </font>
    <font>
      <b/>
      <sz val="14"/>
      <name val="Times New Roman"/>
      <family val="1"/>
      <charset val="162"/>
    </font>
    <font>
      <b/>
      <sz val="18"/>
      <name val="Times New Roman"/>
      <family val="1"/>
      <charset val="162"/>
    </font>
    <font>
      <b/>
      <sz val="8"/>
      <name val="Times New Roman"/>
      <family val="1"/>
      <charset val="162"/>
    </font>
    <font>
      <b/>
      <sz val="8"/>
      <color rgb="FF000000"/>
      <name val="Times New Roman"/>
      <family val="1"/>
      <charset val="162"/>
    </font>
    <font>
      <b/>
      <sz val="8.5"/>
      <name val="Times New Roman"/>
      <family val="1"/>
      <charset val="162"/>
    </font>
    <font>
      <b/>
      <sz val="6.5"/>
      <name val="Times New Roman"/>
      <family val="1"/>
      <charset val="162"/>
    </font>
    <font>
      <sz val="8"/>
      <name val="Times New Roman"/>
      <family val="1"/>
      <charset val="162"/>
    </font>
    <font>
      <sz val="8"/>
      <color rgb="FF000000"/>
      <name val="Times New Roman"/>
      <family val="1"/>
      <charset val="162"/>
    </font>
    <font>
      <b/>
      <sz val="11.5"/>
      <name val="Times New Roman"/>
      <family val="1"/>
      <charset val="162"/>
    </font>
    <font>
      <sz val="8.5"/>
      <color rgb="FF000000"/>
      <name val="Times New Roman"/>
      <family val="1"/>
      <charset val="162"/>
    </font>
  </fonts>
  <fills count="6">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rgb="FFC6EFCE"/>
      </patternFill>
    </fill>
    <fill>
      <patternFill patternType="solid">
        <fgColor rgb="FFC5D9F0"/>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auto="1"/>
      </top>
      <bottom/>
      <diagonal/>
    </border>
    <border>
      <left/>
      <right/>
      <top/>
      <bottom style="medium">
        <color auto="1"/>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indexed="64"/>
      </top>
      <bottom/>
      <diagonal/>
    </border>
  </borders>
  <cellStyleXfs count="4">
    <xf numFmtId="0" fontId="0" fillId="0" borderId="0"/>
    <xf numFmtId="0" fontId="3" fillId="4" borderId="0" applyNumberFormat="0" applyBorder="0" applyAlignment="0" applyProtection="0"/>
    <xf numFmtId="0" fontId="11" fillId="0" borderId="0"/>
    <xf numFmtId="0" fontId="18" fillId="0" borderId="0"/>
  </cellStyleXfs>
  <cellXfs count="224">
    <xf numFmtId="0" fontId="0" fillId="0" borderId="0" xfId="0"/>
    <xf numFmtId="0" fontId="0" fillId="0" borderId="0" xfId="0" applyAlignment="1">
      <alignment horizontal="center" vertical="center"/>
    </xf>
    <xf numFmtId="164" fontId="0" fillId="0" borderId="0" xfId="0" applyNumberFormat="1"/>
    <xf numFmtId="2" fontId="0" fillId="0" borderId="0" xfId="0" applyNumberFormat="1"/>
    <xf numFmtId="0" fontId="0" fillId="0" borderId="0" xfId="0" applyAlignment="1">
      <alignment horizontal="center"/>
    </xf>
    <xf numFmtId="0" fontId="0" fillId="0" borderId="0" xfId="0" applyNumberFormat="1" applyAlignment="1">
      <alignment horizontal="center"/>
    </xf>
    <xf numFmtId="0" fontId="4" fillId="0" borderId="0" xfId="0" applyFont="1" applyBorder="1"/>
    <xf numFmtId="0" fontId="4" fillId="0" borderId="16" xfId="0" applyFont="1" applyBorder="1"/>
    <xf numFmtId="0" fontId="7" fillId="0" borderId="19" xfId="0" applyFont="1" applyBorder="1" applyAlignment="1">
      <alignment horizontal="center" wrapText="1"/>
    </xf>
    <xf numFmtId="0" fontId="7"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4" fillId="3" borderId="21" xfId="0" applyFont="1" applyFill="1" applyBorder="1" applyAlignment="1">
      <alignment horizontal="center"/>
    </xf>
    <xf numFmtId="0" fontId="4" fillId="0" borderId="1" xfId="0" applyFont="1" applyBorder="1"/>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4" fillId="3" borderId="23" xfId="0" applyFont="1" applyFill="1" applyBorder="1" applyAlignment="1">
      <alignment horizontal="center"/>
    </xf>
    <xf numFmtId="0" fontId="4" fillId="0" borderId="24" xfId="0" applyFont="1" applyBorder="1"/>
    <xf numFmtId="0" fontId="4" fillId="0" borderId="24" xfId="0" applyFont="1" applyBorder="1" applyAlignment="1">
      <alignment horizontal="center" vertical="center"/>
    </xf>
    <xf numFmtId="0" fontId="4" fillId="0" borderId="6" xfId="0" applyFont="1" applyBorder="1" applyAlignment="1">
      <alignment horizontal="left"/>
    </xf>
    <xf numFmtId="0" fontId="4" fillId="3" borderId="6" xfId="0" applyFont="1" applyFill="1" applyBorder="1" applyAlignment="1">
      <alignment horizontal="left"/>
    </xf>
    <xf numFmtId="0" fontId="7" fillId="0" borderId="9" xfId="0" applyFont="1" applyBorder="1" applyAlignment="1">
      <alignment horizontal="center" vertical="center" wrapText="1"/>
    </xf>
    <xf numFmtId="0" fontId="4" fillId="0" borderId="1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3" fillId="5" borderId="21" xfId="3" applyFont="1" applyFill="1" applyBorder="1" applyAlignment="1">
      <alignment horizontal="left" vertical="top" wrapText="1"/>
    </xf>
    <xf numFmtId="1" fontId="17" fillId="0" borderId="21" xfId="3" applyNumberFormat="1" applyFont="1" applyFill="1" applyBorder="1" applyAlignment="1">
      <alignment horizontal="center" vertical="top" shrinkToFit="1"/>
    </xf>
    <xf numFmtId="1" fontId="17" fillId="0" borderId="23" xfId="3" applyNumberFormat="1" applyFont="1" applyFill="1" applyBorder="1" applyAlignment="1">
      <alignment horizontal="center" vertical="top" shrinkToFit="1"/>
    </xf>
    <xf numFmtId="2"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2" fillId="0" borderId="0" xfId="0" applyFont="1" applyBorder="1" applyAlignment="1"/>
    <xf numFmtId="0" fontId="2" fillId="0" borderId="16" xfId="0" applyFont="1" applyBorder="1" applyAlignment="1"/>
    <xf numFmtId="0" fontId="2" fillId="0" borderId="2" xfId="0" applyFont="1" applyBorder="1" applyAlignment="1"/>
    <xf numFmtId="0" fontId="2" fillId="0" borderId="46" xfId="0" applyFont="1" applyBorder="1" applyAlignment="1"/>
    <xf numFmtId="0" fontId="21" fillId="0" borderId="45" xfId="3" applyFont="1" applyFill="1" applyBorder="1" applyAlignment="1">
      <alignment horizontal="left" vertical="center" wrapText="1"/>
    </xf>
    <xf numFmtId="0" fontId="21" fillId="0" borderId="45" xfId="3" applyFont="1" applyFill="1" applyBorder="1" applyAlignment="1">
      <alignment horizontal="center" vertical="center" wrapText="1"/>
    </xf>
    <xf numFmtId="0" fontId="21" fillId="0" borderId="48" xfId="3" applyFont="1" applyFill="1" applyBorder="1" applyAlignment="1">
      <alignment horizontal="left" vertical="center" wrapText="1"/>
    </xf>
    <xf numFmtId="0" fontId="21" fillId="0" borderId="48" xfId="3" applyFont="1" applyFill="1" applyBorder="1" applyAlignment="1">
      <alignment horizontal="center" vertical="center" wrapText="1"/>
    </xf>
    <xf numFmtId="165" fontId="21" fillId="0" borderId="47" xfId="3" applyNumberFormat="1" applyFont="1" applyFill="1" applyBorder="1" applyAlignment="1">
      <alignment horizontal="center" vertical="center" wrapText="1"/>
    </xf>
    <xf numFmtId="165" fontId="21" fillId="0" borderId="49" xfId="3" applyNumberFormat="1" applyFont="1" applyFill="1" applyBorder="1" applyAlignment="1">
      <alignment horizontal="center" vertical="center" wrapText="1"/>
    </xf>
    <xf numFmtId="165" fontId="21" fillId="0" borderId="45" xfId="3" applyNumberFormat="1" applyFont="1" applyFill="1" applyBorder="1" applyAlignment="1">
      <alignment horizontal="center" vertical="center" wrapText="1"/>
    </xf>
    <xf numFmtId="165" fontId="21" fillId="0" borderId="48" xfId="3" applyNumberFormat="1" applyFont="1" applyFill="1" applyBorder="1" applyAlignment="1">
      <alignment horizontal="center" vertical="center" wrapText="1"/>
    </xf>
    <xf numFmtId="2" fontId="21" fillId="0" borderId="45" xfId="3" applyNumberFormat="1" applyFont="1" applyFill="1" applyBorder="1" applyAlignment="1">
      <alignment horizontal="center" vertical="center" wrapText="1"/>
    </xf>
    <xf numFmtId="2" fontId="21" fillId="0" borderId="48" xfId="3" applyNumberFormat="1" applyFont="1" applyFill="1" applyBorder="1" applyAlignment="1">
      <alignment horizontal="center" vertical="center" wrapText="1"/>
    </xf>
    <xf numFmtId="165" fontId="4" fillId="0" borderId="1" xfId="0" applyNumberFormat="1" applyFont="1" applyBorder="1" applyAlignment="1">
      <alignment horizontal="center" vertical="center"/>
    </xf>
    <xf numFmtId="165" fontId="4" fillId="0" borderId="24" xfId="0" applyNumberFormat="1" applyFont="1" applyBorder="1" applyAlignment="1">
      <alignment horizontal="center" vertical="center"/>
    </xf>
    <xf numFmtId="165" fontId="8" fillId="0" borderId="1" xfId="1" applyNumberFormat="1" applyFont="1" applyFill="1" applyBorder="1" applyAlignment="1">
      <alignment horizontal="center"/>
    </xf>
    <xf numFmtId="165" fontId="8" fillId="0" borderId="24" xfId="1" applyNumberFormat="1" applyFont="1" applyFill="1" applyBorder="1" applyAlignment="1">
      <alignment horizontal="center"/>
    </xf>
    <xf numFmtId="0" fontId="4" fillId="0" borderId="22" xfId="0" applyFont="1" applyBorder="1" applyAlignment="1">
      <alignment horizontal="center"/>
    </xf>
    <xf numFmtId="0" fontId="4" fillId="0" borderId="27" xfId="0" applyFont="1" applyBorder="1" applyAlignment="1">
      <alignment horizontal="center"/>
    </xf>
    <xf numFmtId="0" fontId="11" fillId="0" borderId="0" xfId="3" applyFont="1" applyFill="1" applyBorder="1" applyAlignment="1">
      <alignment horizontal="left" vertical="top"/>
    </xf>
    <xf numFmtId="0" fontId="11" fillId="0" borderId="36" xfId="3" applyFont="1" applyFill="1" applyBorder="1" applyAlignment="1">
      <alignment horizontal="left" wrapText="1"/>
    </xf>
    <xf numFmtId="0" fontId="11" fillId="0" borderId="35" xfId="3" applyFont="1" applyFill="1" applyBorder="1" applyAlignment="1">
      <alignment horizontal="left" wrapText="1"/>
    </xf>
    <xf numFmtId="0" fontId="26" fillId="0" borderId="37" xfId="3" applyFont="1" applyFill="1" applyBorder="1" applyAlignment="1">
      <alignment horizontal="left" vertical="top" wrapText="1"/>
    </xf>
    <xf numFmtId="0" fontId="11" fillId="0" borderId="0" xfId="3" applyFont="1" applyFill="1" applyBorder="1" applyAlignment="1">
      <alignment horizontal="left" wrapText="1"/>
    </xf>
    <xf numFmtId="0" fontId="11" fillId="0" borderId="39" xfId="3" applyFont="1" applyFill="1" applyBorder="1" applyAlignment="1">
      <alignment horizontal="left" wrapText="1"/>
    </xf>
    <xf numFmtId="0" fontId="26" fillId="0" borderId="40" xfId="3" applyFont="1" applyFill="1" applyBorder="1" applyAlignment="1">
      <alignment horizontal="left" vertical="top" wrapText="1"/>
    </xf>
    <xf numFmtId="0" fontId="24" fillId="0" borderId="38" xfId="3" applyFont="1" applyFill="1" applyBorder="1" applyAlignment="1">
      <alignment horizontal="left" vertical="top" wrapText="1"/>
    </xf>
    <xf numFmtId="0" fontId="24" fillId="0" borderId="0" xfId="3" applyFont="1" applyFill="1" applyBorder="1" applyAlignment="1">
      <alignment horizontal="left" vertical="top" wrapText="1"/>
    </xf>
    <xf numFmtId="1" fontId="25" fillId="0" borderId="38" xfId="3" applyNumberFormat="1" applyFont="1" applyFill="1" applyBorder="1" applyAlignment="1">
      <alignment horizontal="left" vertical="top" shrinkToFit="1"/>
    </xf>
    <xf numFmtId="0" fontId="24" fillId="0" borderId="41" xfId="3" applyFont="1" applyFill="1" applyBorder="1" applyAlignment="1">
      <alignment horizontal="left" vertical="top" wrapText="1"/>
    </xf>
    <xf numFmtId="0" fontId="24" fillId="0" borderId="43" xfId="3" applyFont="1" applyFill="1" applyBorder="1" applyAlignment="1">
      <alignment horizontal="left" vertical="top" wrapText="1"/>
    </xf>
    <xf numFmtId="0" fontId="11" fillId="0" borderId="42" xfId="3" applyFont="1" applyFill="1" applyBorder="1" applyAlignment="1">
      <alignment horizontal="left" wrapText="1"/>
    </xf>
    <xf numFmtId="0" fontId="26" fillId="0" borderId="44" xfId="3" applyFont="1" applyFill="1" applyBorder="1" applyAlignment="1">
      <alignment horizontal="left" vertical="top" wrapText="1"/>
    </xf>
    <xf numFmtId="1" fontId="25" fillId="0" borderId="41" xfId="3" applyNumberFormat="1" applyFont="1" applyFill="1" applyBorder="1" applyAlignment="1">
      <alignment horizontal="left" vertical="top" shrinkToFit="1"/>
    </xf>
    <xf numFmtId="0" fontId="11" fillId="0" borderId="43" xfId="3" applyFont="1" applyFill="1" applyBorder="1" applyAlignment="1">
      <alignment horizontal="left" wrapText="1"/>
    </xf>
    <xf numFmtId="0" fontId="24" fillId="5" borderId="45" xfId="3" applyFont="1" applyFill="1" applyBorder="1" applyAlignment="1">
      <alignment horizontal="left" vertical="top" wrapText="1" indent="1"/>
    </xf>
    <xf numFmtId="0" fontId="24" fillId="5" borderId="45" xfId="3" applyFont="1" applyFill="1" applyBorder="1" applyAlignment="1">
      <alignment horizontal="center" vertical="top" wrapText="1"/>
    </xf>
    <xf numFmtId="0" fontId="27" fillId="5" borderId="45" xfId="3" applyFont="1" applyFill="1" applyBorder="1" applyAlignment="1">
      <alignment horizontal="center" vertical="top" wrapText="1"/>
    </xf>
    <xf numFmtId="1" fontId="25" fillId="0" borderId="45" xfId="3" applyNumberFormat="1" applyFont="1" applyFill="1" applyBorder="1" applyAlignment="1">
      <alignment horizontal="center" vertical="center" shrinkToFit="1"/>
    </xf>
    <xf numFmtId="0" fontId="28" fillId="0" borderId="45" xfId="3" applyFont="1" applyFill="1" applyBorder="1" applyAlignment="1">
      <alignment horizontal="left" vertical="center" wrapText="1"/>
    </xf>
    <xf numFmtId="1" fontId="28" fillId="0" borderId="45" xfId="3" applyNumberFormat="1" applyFont="1" applyFill="1" applyBorder="1" applyAlignment="1">
      <alignment horizontal="left" vertical="center" wrapText="1"/>
    </xf>
    <xf numFmtId="165" fontId="29" fillId="0" borderId="45" xfId="3" applyNumberFormat="1" applyFont="1" applyFill="1" applyBorder="1" applyAlignment="1">
      <alignment horizontal="center" vertical="center" shrinkToFit="1"/>
    </xf>
    <xf numFmtId="165" fontId="25" fillId="0" borderId="45" xfId="3" applyNumberFormat="1" applyFont="1" applyFill="1" applyBorder="1" applyAlignment="1">
      <alignment horizontal="center" vertical="center" shrinkToFit="1"/>
    </xf>
    <xf numFmtId="2" fontId="29" fillId="0" borderId="45" xfId="3" applyNumberFormat="1" applyFont="1" applyFill="1" applyBorder="1" applyAlignment="1">
      <alignment horizontal="center" vertical="center" shrinkToFit="1"/>
    </xf>
    <xf numFmtId="165" fontId="25" fillId="0" borderId="45" xfId="3" applyNumberFormat="1" applyFont="1" applyFill="1" applyBorder="1" applyAlignment="1">
      <alignment horizontal="right" vertical="center" indent="1" shrinkToFit="1"/>
    </xf>
    <xf numFmtId="2" fontId="25" fillId="0" borderId="45" xfId="3" applyNumberFormat="1" applyFont="1" applyFill="1" applyBorder="1" applyAlignment="1">
      <alignment horizontal="center" vertical="center" shrinkToFit="1"/>
    </xf>
    <xf numFmtId="0" fontId="24" fillId="0" borderId="45" xfId="3" applyFont="1" applyFill="1" applyBorder="1" applyAlignment="1">
      <alignment horizontal="center" vertical="center" wrapText="1"/>
    </xf>
    <xf numFmtId="0" fontId="24" fillId="0" borderId="45" xfId="3" applyFont="1" applyFill="1" applyBorder="1" applyAlignment="1">
      <alignment horizontal="left" vertical="center" wrapText="1" indent="3"/>
    </xf>
    <xf numFmtId="0" fontId="11" fillId="0" borderId="45" xfId="3" applyFont="1" applyFill="1" applyBorder="1" applyAlignment="1">
      <alignment horizontal="left" vertical="center" wrapText="1"/>
    </xf>
    <xf numFmtId="0" fontId="26" fillId="5" borderId="45" xfId="3" applyFont="1" applyFill="1" applyBorder="1" applyAlignment="1">
      <alignment horizontal="left" vertical="top" wrapText="1"/>
    </xf>
    <xf numFmtId="0" fontId="26" fillId="5" borderId="31" xfId="3" applyFont="1" applyFill="1" applyBorder="1" applyAlignment="1">
      <alignment horizontal="left" vertical="top" wrapText="1"/>
    </xf>
    <xf numFmtId="0" fontId="26" fillId="5" borderId="45" xfId="3" applyFont="1" applyFill="1" applyBorder="1" applyAlignment="1">
      <alignment horizontal="left" vertical="top" wrapText="1" indent="1"/>
    </xf>
    <xf numFmtId="0" fontId="26" fillId="5" borderId="45" xfId="3" applyFont="1" applyFill="1" applyBorder="1" applyAlignment="1">
      <alignment horizontal="center" vertical="top" wrapText="1"/>
    </xf>
    <xf numFmtId="1" fontId="31" fillId="0" borderId="45" xfId="3" applyNumberFormat="1" applyFont="1" applyFill="1" applyBorder="1" applyAlignment="1">
      <alignment horizontal="center" vertical="top" shrinkToFit="1"/>
    </xf>
    <xf numFmtId="1" fontId="31" fillId="0" borderId="31" xfId="3" applyNumberFormat="1" applyFont="1" applyFill="1" applyBorder="1" applyAlignment="1">
      <alignment horizontal="center" vertical="top" shrinkToFit="1"/>
    </xf>
    <xf numFmtId="0" fontId="26" fillId="0" borderId="45" xfId="3" applyFont="1" applyFill="1" applyBorder="1" applyAlignment="1">
      <alignment horizontal="center" vertical="top" wrapText="1"/>
    </xf>
    <xf numFmtId="1" fontId="21" fillId="0" borderId="45" xfId="3" applyNumberFormat="1" applyFont="1" applyFill="1" applyBorder="1" applyAlignment="1">
      <alignment horizontal="center" vertical="center" wrapText="1"/>
    </xf>
    <xf numFmtId="0" fontId="24" fillId="0" borderId="38" xfId="3" applyFont="1" applyFill="1" applyBorder="1" applyAlignment="1">
      <alignment horizontal="left" vertical="top" wrapText="1"/>
    </xf>
    <xf numFmtId="165" fontId="21" fillId="0" borderId="44" xfId="3" applyNumberFormat="1" applyFont="1" applyFill="1" applyBorder="1" applyAlignment="1">
      <alignment horizontal="center" vertical="center" wrapText="1"/>
    </xf>
    <xf numFmtId="0" fontId="0" fillId="2" borderId="7" xfId="0" applyNumberFormat="1" applyFill="1" applyBorder="1" applyAlignment="1">
      <alignment horizontal="center" vertical="center" wrapText="1"/>
    </xf>
    <xf numFmtId="9" fontId="0" fillId="2" borderId="8" xfId="0" applyNumberFormat="1" applyFill="1" applyBorder="1" applyAlignment="1">
      <alignment horizontal="center" vertical="center"/>
    </xf>
    <xf numFmtId="9" fontId="0" fillId="2" borderId="50" xfId="0" applyNumberFormat="1" applyFill="1" applyBorder="1" applyAlignment="1">
      <alignment horizontal="center" vertical="center"/>
    </xf>
    <xf numFmtId="0" fontId="0" fillId="2" borderId="52" xfId="0" applyNumberFormat="1" applyFill="1" applyBorder="1" applyAlignment="1">
      <alignment horizontal="center" vertical="center" wrapText="1"/>
    </xf>
    <xf numFmtId="0" fontId="1" fillId="2" borderId="5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7" fillId="0" borderId="22" xfId="0" applyFont="1" applyFill="1" applyBorder="1" applyAlignment="1">
      <alignment horizontal="center" vertical="center"/>
    </xf>
    <xf numFmtId="165" fontId="4" fillId="0" borderId="1" xfId="1" applyNumberFormat="1" applyFont="1" applyFill="1" applyBorder="1" applyAlignment="1">
      <alignment horizontal="center"/>
    </xf>
    <xf numFmtId="0" fontId="24" fillId="5" borderId="37" xfId="3" applyFont="1" applyFill="1" applyBorder="1" applyAlignment="1">
      <alignment horizontal="left" vertical="center" wrapText="1" indent="3"/>
    </xf>
    <xf numFmtId="0" fontId="24" fillId="5" borderId="40" xfId="3" applyFont="1" applyFill="1" applyBorder="1" applyAlignment="1">
      <alignment horizontal="left" vertical="center" wrapText="1" indent="3"/>
    </xf>
    <xf numFmtId="0" fontId="24" fillId="5" borderId="44" xfId="3" applyFont="1" applyFill="1" applyBorder="1" applyAlignment="1">
      <alignment horizontal="left" vertical="center" wrapText="1" indent="3"/>
    </xf>
    <xf numFmtId="1" fontId="25" fillId="0" borderId="38" xfId="3" applyNumberFormat="1" applyFont="1" applyFill="1" applyBorder="1" applyAlignment="1">
      <alignment horizontal="left" vertical="top" shrinkToFit="1"/>
    </xf>
    <xf numFmtId="1" fontId="25" fillId="0" borderId="0" xfId="3" applyNumberFormat="1" applyFont="1" applyFill="1" applyBorder="1" applyAlignment="1">
      <alignment horizontal="left" vertical="top" shrinkToFit="1"/>
    </xf>
    <xf numFmtId="0" fontId="24" fillId="5" borderId="37" xfId="3" applyFont="1" applyFill="1" applyBorder="1" applyAlignment="1">
      <alignment horizontal="center" vertical="center" wrapText="1"/>
    </xf>
    <xf numFmtId="0" fontId="11" fillId="5" borderId="40" xfId="3" applyFont="1" applyFill="1" applyBorder="1" applyAlignment="1">
      <alignment horizontal="center" vertical="center" wrapText="1"/>
    </xf>
    <xf numFmtId="0" fontId="11" fillId="5" borderId="44" xfId="3" applyFont="1" applyFill="1" applyBorder="1" applyAlignment="1">
      <alignment horizontal="center" vertical="center" wrapText="1"/>
    </xf>
    <xf numFmtId="0" fontId="24" fillId="5" borderId="40" xfId="3" applyFont="1" applyFill="1" applyBorder="1" applyAlignment="1">
      <alignment horizontal="center" vertical="center" wrapText="1"/>
    </xf>
    <xf numFmtId="0" fontId="24" fillId="5" borderId="44" xfId="3" applyFont="1" applyFill="1" applyBorder="1" applyAlignment="1">
      <alignment horizontal="center" vertical="center" wrapText="1"/>
    </xf>
    <xf numFmtId="0" fontId="11" fillId="0" borderId="31" xfId="3" applyFont="1" applyFill="1" applyBorder="1" applyAlignment="1">
      <alignment horizontal="left" vertical="center" wrapText="1"/>
    </xf>
    <xf numFmtId="0" fontId="11" fillId="0" borderId="33" xfId="3" applyFont="1" applyFill="1" applyBorder="1" applyAlignment="1">
      <alignment horizontal="left" vertical="center" wrapText="1"/>
    </xf>
    <xf numFmtId="0" fontId="11" fillId="0" borderId="32" xfId="3" applyFont="1" applyFill="1" applyBorder="1" applyAlignment="1">
      <alignment horizontal="left" vertical="center" wrapText="1"/>
    </xf>
    <xf numFmtId="0" fontId="24" fillId="0" borderId="34" xfId="3" applyFont="1" applyFill="1" applyBorder="1" applyAlignment="1">
      <alignment horizontal="left" vertical="top" wrapText="1"/>
    </xf>
    <xf numFmtId="0" fontId="11" fillId="0" borderId="35" xfId="3" applyFont="1" applyFill="1" applyBorder="1" applyAlignment="1">
      <alignment horizontal="left" vertical="top" wrapText="1"/>
    </xf>
    <xf numFmtId="0" fontId="11" fillId="0" borderId="38" xfId="3" applyFont="1" applyFill="1" applyBorder="1" applyAlignment="1">
      <alignment horizontal="left" vertical="top" wrapText="1"/>
    </xf>
    <xf numFmtId="0" fontId="11" fillId="0" borderId="39" xfId="3" applyFont="1" applyFill="1" applyBorder="1" applyAlignment="1">
      <alignment horizontal="left" vertical="top" wrapText="1"/>
    </xf>
    <xf numFmtId="0" fontId="30" fillId="5" borderId="31" xfId="3" applyFont="1" applyFill="1" applyBorder="1" applyAlignment="1">
      <alignment horizontal="center" vertical="top" wrapText="1"/>
    </xf>
    <xf numFmtId="0" fontId="30" fillId="5" borderId="32" xfId="3" applyFont="1" applyFill="1" applyBorder="1" applyAlignment="1">
      <alignment horizontal="center" vertical="top" wrapText="1"/>
    </xf>
    <xf numFmtId="0" fontId="30" fillId="5" borderId="33" xfId="3" applyFont="1" applyFill="1" applyBorder="1" applyAlignment="1">
      <alignment horizontal="center" vertical="top" wrapText="1"/>
    </xf>
    <xf numFmtId="0" fontId="26" fillId="5" borderId="31" xfId="3" applyFont="1" applyFill="1" applyBorder="1" applyAlignment="1">
      <alignment horizontal="left" vertical="top" wrapText="1" indent="4"/>
    </xf>
    <xf numFmtId="0" fontId="26" fillId="5" borderId="33" xfId="3" applyFont="1" applyFill="1" applyBorder="1" applyAlignment="1">
      <alignment horizontal="left" vertical="top" wrapText="1" indent="4"/>
    </xf>
    <xf numFmtId="0" fontId="26" fillId="5" borderId="31" xfId="3" applyFont="1" applyFill="1" applyBorder="1" applyAlignment="1">
      <alignment horizontal="center" vertical="top" wrapText="1"/>
    </xf>
    <xf numFmtId="0" fontId="26" fillId="5" borderId="32" xfId="3" applyFont="1" applyFill="1" applyBorder="1" applyAlignment="1">
      <alignment horizontal="center" vertical="top" wrapText="1"/>
    </xf>
    <xf numFmtId="0" fontId="26" fillId="5" borderId="33" xfId="3" applyFont="1" applyFill="1" applyBorder="1" applyAlignment="1">
      <alignment horizontal="center" vertical="top" wrapText="1"/>
    </xf>
    <xf numFmtId="0" fontId="11" fillId="5" borderId="34" xfId="3" applyFont="1" applyFill="1" applyBorder="1" applyAlignment="1">
      <alignment horizontal="center" vertical="center" wrapText="1"/>
    </xf>
    <xf numFmtId="0" fontId="11" fillId="5" borderId="35" xfId="3" applyFont="1" applyFill="1" applyBorder="1" applyAlignment="1">
      <alignment horizontal="center" vertical="center" wrapText="1"/>
    </xf>
    <xf numFmtId="0" fontId="11" fillId="5" borderId="38" xfId="3" applyFont="1" applyFill="1" applyBorder="1" applyAlignment="1">
      <alignment horizontal="center" vertical="center" wrapText="1"/>
    </xf>
    <xf numFmtId="0" fontId="11" fillId="5" borderId="39" xfId="3" applyFont="1" applyFill="1" applyBorder="1" applyAlignment="1">
      <alignment horizontal="center" vertical="center" wrapText="1"/>
    </xf>
    <xf numFmtId="0" fontId="11" fillId="5" borderId="41" xfId="3" applyFont="1" applyFill="1" applyBorder="1" applyAlignment="1">
      <alignment horizontal="center" vertical="center" wrapText="1"/>
    </xf>
    <xf numFmtId="0" fontId="11" fillId="5" borderId="42" xfId="3" applyFont="1" applyFill="1" applyBorder="1" applyAlignment="1">
      <alignment horizontal="center" vertical="center" wrapText="1"/>
    </xf>
    <xf numFmtId="0" fontId="24" fillId="5" borderId="31" xfId="3" applyFont="1" applyFill="1" applyBorder="1" applyAlignment="1">
      <alignment horizontal="center" vertical="top" wrapText="1"/>
    </xf>
    <xf numFmtId="0" fontId="24" fillId="5" borderId="33" xfId="3" applyFont="1" applyFill="1" applyBorder="1" applyAlignment="1">
      <alignment horizontal="center" vertical="top" wrapText="1"/>
    </xf>
    <xf numFmtId="0" fontId="22" fillId="5" borderId="31" xfId="3" applyFont="1" applyFill="1" applyBorder="1" applyAlignment="1">
      <alignment horizontal="center" vertical="center" wrapText="1"/>
    </xf>
    <xf numFmtId="0" fontId="22" fillId="5" borderId="32"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24" fillId="0" borderId="36" xfId="3" applyFont="1" applyFill="1" applyBorder="1" applyAlignment="1">
      <alignment horizontal="left" vertical="top" wrapText="1"/>
    </xf>
    <xf numFmtId="0" fontId="24" fillId="0" borderId="35" xfId="3" applyFont="1" applyFill="1" applyBorder="1" applyAlignment="1">
      <alignment horizontal="left" vertical="top" wrapText="1"/>
    </xf>
    <xf numFmtId="0" fontId="24" fillId="0" borderId="38" xfId="3" applyFont="1" applyFill="1" applyBorder="1" applyAlignment="1">
      <alignment horizontal="left" vertical="top" wrapText="1"/>
    </xf>
    <xf numFmtId="0" fontId="24" fillId="0" borderId="0" xfId="3" applyFont="1" applyFill="1" applyBorder="1" applyAlignment="1">
      <alignment horizontal="left" vertical="top" wrapText="1"/>
    </xf>
    <xf numFmtId="0" fontId="24" fillId="0" borderId="39" xfId="3" applyFont="1" applyFill="1" applyBorder="1" applyAlignment="1">
      <alignment horizontal="left" vertical="top" wrapText="1"/>
    </xf>
    <xf numFmtId="0" fontId="24" fillId="0" borderId="41" xfId="3" applyFont="1" applyFill="1" applyBorder="1" applyAlignment="1">
      <alignment horizontal="left" vertical="top" wrapText="1"/>
    </xf>
    <xf numFmtId="0" fontId="24" fillId="0" borderId="43" xfId="3" applyFont="1" applyFill="1" applyBorder="1" applyAlignment="1">
      <alignment horizontal="left" vertical="top" wrapText="1"/>
    </xf>
    <xf numFmtId="14" fontId="25" fillId="0" borderId="34" xfId="3" applyNumberFormat="1" applyFont="1" applyFill="1" applyBorder="1" applyAlignment="1">
      <alignment horizontal="left" vertical="top" shrinkToFit="1"/>
    </xf>
    <xf numFmtId="14" fontId="25" fillId="0" borderId="36" xfId="3" applyNumberFormat="1" applyFont="1" applyFill="1" applyBorder="1" applyAlignment="1">
      <alignment horizontal="left" vertical="top" shrinkToFit="1"/>
    </xf>
    <xf numFmtId="0" fontId="11" fillId="5" borderId="33" xfId="3" applyFont="1" applyFill="1" applyBorder="1" applyAlignment="1">
      <alignment horizontal="center" vertical="top" wrapText="1"/>
    </xf>
    <xf numFmtId="0" fontId="24" fillId="0" borderId="31" xfId="3" applyFont="1" applyFill="1" applyBorder="1" applyAlignment="1">
      <alignment horizontal="left" vertical="top" wrapText="1"/>
    </xf>
    <xf numFmtId="0" fontId="24" fillId="0" borderId="32" xfId="3" applyFont="1" applyFill="1" applyBorder="1" applyAlignment="1">
      <alignment horizontal="left" vertical="top" wrapText="1"/>
    </xf>
    <xf numFmtId="0" fontId="24" fillId="0" borderId="33" xfId="3" applyFont="1" applyFill="1" applyBorder="1" applyAlignment="1">
      <alignment horizontal="left" vertical="top" wrapText="1"/>
    </xf>
    <xf numFmtId="0" fontId="26" fillId="0" borderId="31" xfId="3" applyFont="1" applyFill="1" applyBorder="1" applyAlignment="1">
      <alignment horizontal="left" vertical="top" wrapText="1"/>
    </xf>
    <xf numFmtId="0" fontId="26" fillId="0" borderId="32" xfId="3" applyFont="1" applyFill="1" applyBorder="1" applyAlignment="1">
      <alignment horizontal="left" vertical="top" wrapText="1"/>
    </xf>
    <xf numFmtId="0" fontId="26" fillId="0" borderId="33" xfId="3" applyFont="1" applyFill="1" applyBorder="1" applyAlignment="1">
      <alignment horizontal="left" vertical="top" wrapText="1"/>
    </xf>
    <xf numFmtId="0" fontId="24" fillId="5" borderId="37" xfId="3" applyFont="1" applyFill="1" applyBorder="1" applyAlignment="1">
      <alignment horizontal="left" textRotation="90" wrapText="1"/>
    </xf>
    <xf numFmtId="0" fontId="24" fillId="5" borderId="40" xfId="3" applyFont="1" applyFill="1" applyBorder="1" applyAlignment="1">
      <alignment horizontal="left" textRotation="90" wrapText="1"/>
    </xf>
    <xf numFmtId="0" fontId="24" fillId="5" borderId="44" xfId="3" applyFont="1" applyFill="1" applyBorder="1" applyAlignment="1">
      <alignment horizontal="left" textRotation="90" wrapText="1"/>
    </xf>
    <xf numFmtId="0" fontId="24" fillId="5" borderId="37" xfId="3" applyFont="1" applyFill="1" applyBorder="1" applyAlignment="1">
      <alignment horizontal="left" vertical="center" wrapText="1" indent="2"/>
    </xf>
    <xf numFmtId="0" fontId="24" fillId="5" borderId="40" xfId="3" applyFont="1" applyFill="1" applyBorder="1" applyAlignment="1">
      <alignment horizontal="left" vertical="center" wrapText="1" indent="2"/>
    </xf>
    <xf numFmtId="0" fontId="24" fillId="5" borderId="44" xfId="3" applyFont="1" applyFill="1" applyBorder="1" applyAlignment="1">
      <alignment horizontal="left" vertical="center" wrapText="1" indent="2"/>
    </xf>
    <xf numFmtId="164" fontId="0" fillId="0" borderId="1" xfId="0" applyNumberFormat="1" applyBorder="1" applyAlignment="1">
      <alignment horizontal="center"/>
    </xf>
    <xf numFmtId="164" fontId="0" fillId="0" borderId="22" xfId="0" applyNumberFormat="1" applyBorder="1" applyAlignment="1">
      <alignment horizontal="center"/>
    </xf>
    <xf numFmtId="0" fontId="14" fillId="0" borderId="1" xfId="3" applyFont="1" applyFill="1" applyBorder="1" applyAlignment="1">
      <alignment horizontal="center" vertical="top" wrapText="1"/>
    </xf>
    <xf numFmtId="0" fontId="13" fillId="0" borderId="1" xfId="3" applyFont="1" applyFill="1" applyBorder="1" applyAlignment="1">
      <alignment horizontal="center" vertical="top" wrapText="1"/>
    </xf>
    <xf numFmtId="0" fontId="14" fillId="0" borderId="24" xfId="3" applyFont="1" applyFill="1" applyBorder="1" applyAlignment="1">
      <alignment horizontal="center" vertical="top" wrapText="1"/>
    </xf>
    <xf numFmtId="164" fontId="0" fillId="0" borderId="24" xfId="0" applyNumberFormat="1" applyBorder="1" applyAlignment="1">
      <alignment horizontal="center"/>
    </xf>
    <xf numFmtId="164" fontId="0" fillId="0" borderId="27" xfId="0" applyNumberFormat="1" applyBorder="1" applyAlignment="1">
      <alignment horizontal="center"/>
    </xf>
    <xf numFmtId="0" fontId="18" fillId="0" borderId="24" xfId="3" applyFill="1" applyBorder="1" applyAlignment="1">
      <alignment horizontal="left" vertical="center" wrapText="1"/>
    </xf>
    <xf numFmtId="0" fontId="18" fillId="0" borderId="1" xfId="3" applyFill="1" applyBorder="1" applyAlignment="1">
      <alignment horizontal="left" vertical="center" wrapTex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13" fillId="5" borderId="1" xfId="3" applyFont="1" applyFill="1" applyBorder="1" applyAlignment="1">
      <alignment horizontal="left" vertical="top" wrapText="1" indent="4"/>
    </xf>
    <xf numFmtId="0" fontId="13" fillId="5" borderId="1" xfId="3" applyFont="1" applyFill="1" applyBorder="1" applyAlignment="1">
      <alignment horizontal="center" vertical="top" wrapText="1"/>
    </xf>
    <xf numFmtId="0" fontId="15" fillId="5" borderId="13" xfId="3" applyFont="1" applyFill="1" applyBorder="1" applyAlignment="1">
      <alignment horizontal="center" vertical="top" wrapText="1"/>
    </xf>
    <xf numFmtId="0" fontId="15" fillId="5" borderId="3" xfId="3" applyFont="1" applyFill="1" applyBorder="1" applyAlignment="1">
      <alignment horizontal="center" vertical="top" wrapText="1"/>
    </xf>
    <xf numFmtId="0" fontId="15" fillId="5" borderId="14" xfId="3" applyFont="1" applyFill="1" applyBorder="1" applyAlignment="1">
      <alignment horizontal="center" vertical="top" wrapText="1"/>
    </xf>
    <xf numFmtId="0" fontId="13" fillId="5" borderId="22" xfId="3" applyFont="1" applyFill="1" applyBorder="1" applyAlignment="1">
      <alignment horizontal="center" vertical="top" wrapText="1"/>
    </xf>
    <xf numFmtId="1" fontId="2" fillId="0" borderId="0" xfId="0" applyNumberFormat="1" applyFont="1" applyBorder="1" applyAlignment="1">
      <alignment horizontal="left" vertical="center"/>
    </xf>
    <xf numFmtId="0" fontId="0" fillId="2" borderId="1" xfId="0" applyNumberFormat="1" applyFill="1" applyBorder="1" applyAlignment="1">
      <alignment horizontal="center" vertical="center"/>
    </xf>
    <xf numFmtId="0" fontId="0" fillId="2" borderId="21" xfId="0" applyNumberFormat="1" applyFill="1" applyBorder="1" applyAlignment="1">
      <alignment horizontal="center" vertical="center"/>
    </xf>
    <xf numFmtId="1" fontId="2" fillId="0" borderId="2" xfId="0" applyNumberFormat="1" applyFont="1" applyBorder="1" applyAlignment="1">
      <alignment horizontal="left" vertical="center"/>
    </xf>
    <xf numFmtId="0" fontId="2" fillId="0" borderId="2" xfId="0" applyFont="1" applyBorder="1" applyAlignment="1">
      <alignment horizontal="left" vertical="center"/>
    </xf>
    <xf numFmtId="0" fontId="0" fillId="2" borderId="7" xfId="0" applyNumberFormat="1" applyFill="1" applyBorder="1" applyAlignment="1">
      <alignment horizontal="center" vertical="center"/>
    </xf>
    <xf numFmtId="0" fontId="0" fillId="2" borderId="8" xfId="0" applyNumberFormat="1" applyFill="1" applyBorder="1" applyAlignment="1">
      <alignment horizontal="center" vertical="center"/>
    </xf>
    <xf numFmtId="0" fontId="20"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2" fontId="0" fillId="2" borderId="1" xfId="0" applyNumberFormat="1" applyFill="1" applyBorder="1" applyAlignment="1">
      <alignment horizontal="center" vertical="center" wrapText="1"/>
    </xf>
    <xf numFmtId="2" fontId="0" fillId="2" borderId="1" xfId="0" applyNumberFormat="1" applyFill="1" applyBorder="1" applyAlignment="1">
      <alignment horizontal="center" vertical="center"/>
    </xf>
    <xf numFmtId="2" fontId="0" fillId="2" borderId="1" xfId="0" applyNumberFormat="1" applyFill="1" applyBorder="1" applyAlignment="1">
      <alignment horizontal="center" wrapText="1"/>
    </xf>
    <xf numFmtId="2" fontId="0" fillId="2" borderId="1" xfId="0" applyNumberFormat="1" applyFill="1" applyBorder="1" applyAlignment="1">
      <alignment horizontal="center"/>
    </xf>
    <xf numFmtId="0" fontId="5" fillId="0" borderId="13" xfId="0" applyFont="1" applyBorder="1" applyAlignment="1">
      <alignment horizontal="justify" vertical="justify" wrapText="1" readingOrder="1"/>
    </xf>
    <xf numFmtId="0" fontId="5" fillId="0" borderId="3" xfId="0" applyFont="1" applyBorder="1" applyAlignment="1">
      <alignment horizontal="justify" vertical="justify" wrapText="1" readingOrder="1"/>
    </xf>
    <xf numFmtId="0" fontId="5" fillId="0" borderId="14" xfId="0" applyFont="1" applyBorder="1" applyAlignment="1">
      <alignment horizontal="justify" vertical="justify" wrapText="1" readingOrder="1"/>
    </xf>
    <xf numFmtId="0" fontId="5" fillId="0" borderId="17" xfId="0" applyFont="1" applyBorder="1" applyAlignment="1">
      <alignment horizontal="justify" vertical="justify" wrapText="1" readingOrder="1"/>
    </xf>
    <xf numFmtId="0" fontId="5" fillId="0" borderId="4" xfId="0" applyFont="1" applyBorder="1" applyAlignment="1">
      <alignment horizontal="justify" vertical="justify" wrapText="1" readingOrder="1"/>
    </xf>
    <xf numFmtId="0" fontId="5" fillId="0" borderId="18" xfId="0" applyFont="1" applyBorder="1" applyAlignment="1">
      <alignment horizontal="justify" vertical="justify" wrapText="1" readingOrder="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6" xfId="0" applyFont="1" applyBorder="1" applyAlignment="1">
      <alignment horizontal="left"/>
    </xf>
    <xf numFmtId="0" fontId="4" fillId="0" borderId="12" xfId="0" applyFont="1" applyBorder="1" applyAlignment="1">
      <alignment horizontal="left"/>
    </xf>
    <xf numFmtId="0" fontId="4" fillId="3" borderId="6" xfId="0" applyFont="1" applyFill="1" applyBorder="1" applyAlignment="1">
      <alignment horizontal="left"/>
    </xf>
    <xf numFmtId="0" fontId="4" fillId="3" borderId="12" xfId="0" applyFont="1" applyFill="1" applyBorder="1" applyAlignment="1">
      <alignment horizontal="left"/>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3" xfId="0" applyFont="1" applyBorder="1" applyAlignment="1">
      <alignment horizontal="center"/>
    </xf>
    <xf numFmtId="0" fontId="4" fillId="0" borderId="3"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4" xfId="0" applyFont="1" applyBorder="1" applyAlignment="1">
      <alignment horizontal="center"/>
    </xf>
    <xf numFmtId="0" fontId="6" fillId="3" borderId="28" xfId="0" applyFont="1" applyFill="1" applyBorder="1" applyAlignment="1">
      <alignment horizontal="center" vertical="center" textRotation="90"/>
    </xf>
    <xf numFmtId="0" fontId="6" fillId="3" borderId="29" xfId="0" applyFont="1" applyFill="1" applyBorder="1" applyAlignment="1">
      <alignment horizontal="center" vertical="center" textRotation="90"/>
    </xf>
    <xf numFmtId="0" fontId="6" fillId="3" borderId="30" xfId="0" applyFont="1" applyFill="1" applyBorder="1" applyAlignment="1">
      <alignment horizontal="center" vertical="center" textRotation="90"/>
    </xf>
    <xf numFmtId="0" fontId="4" fillId="0" borderId="14" xfId="0" applyFont="1" applyBorder="1" applyAlignment="1">
      <alignment horizontal="center"/>
    </xf>
    <xf numFmtId="0" fontId="4" fillId="0" borderId="16"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0" xfId="0" applyFont="1" applyAlignment="1">
      <alignment horizontal="left" vertical="top" wrapText="1"/>
    </xf>
    <xf numFmtId="0" fontId="4" fillId="0" borderId="11" xfId="0" applyFont="1" applyBorder="1" applyAlignment="1">
      <alignment horizontal="center"/>
    </xf>
    <xf numFmtId="0" fontId="4" fillId="0" borderId="12" xfId="0" applyFont="1" applyBorder="1" applyAlignment="1">
      <alignment horizontal="center"/>
    </xf>
  </cellXfs>
  <cellStyles count="4">
    <cellStyle name="İyi" xfId="1" builtinId="26"/>
    <cellStyle name="Normal" xfId="0" builtinId="0"/>
    <cellStyle name="Normal 2" xfId="2"/>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208721</xdr:colOff>
      <xdr:row>0</xdr:row>
      <xdr:rowOff>98771</xdr:rowOff>
    </xdr:from>
    <xdr:to>
      <xdr:col>1</xdr:col>
      <xdr:colOff>624924</xdr:colOff>
      <xdr:row>0</xdr:row>
      <xdr:rowOff>1002123</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721" y="98771"/>
          <a:ext cx="846899"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265044</xdr:colOff>
      <xdr:row>11</xdr:row>
      <xdr:rowOff>149086</xdr:rowOff>
    </xdr:from>
    <xdr:ext cx="5712854" cy="919369"/>
    <xdr:sp macro="" textlink="">
      <xdr:nvSpPr>
        <xdr:cNvPr id="3" name="Dikdörtgen 2"/>
        <xdr:cNvSpPr/>
      </xdr:nvSpPr>
      <xdr:spPr>
        <a:xfrm rot="19593315">
          <a:off x="3660914" y="3818282"/>
          <a:ext cx="5712854" cy="919369"/>
        </a:xfrm>
        <a:prstGeom prst="rect">
          <a:avLst/>
        </a:prstGeom>
        <a:noFill/>
      </xdr:spPr>
      <xdr:txBody>
        <a:bodyPr wrap="squar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77114</xdr:rowOff>
    </xdr:from>
    <xdr:to>
      <xdr:col>1</xdr:col>
      <xdr:colOff>457201</xdr:colOff>
      <xdr:row>0</xdr:row>
      <xdr:rowOff>896456</xdr:rowOff>
    </xdr:to>
    <xdr:pic>
      <xdr:nvPicPr>
        <xdr:cNvPr id="2" name="Resim 1" descr="Dosya:Marmara Üniversitesi logo.png - Vikiped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7114"/>
          <a:ext cx="809626" cy="819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172716</xdr:colOff>
      <xdr:row>2</xdr:row>
      <xdr:rowOff>179601</xdr:rowOff>
    </xdr:from>
    <xdr:ext cx="8000326" cy="2933480"/>
    <xdr:sp macro="" textlink="">
      <xdr:nvSpPr>
        <xdr:cNvPr id="3" name="Dikdörtgen 2"/>
        <xdr:cNvSpPr/>
      </xdr:nvSpPr>
      <xdr:spPr>
        <a:xfrm rot="8866136" flipV="1">
          <a:off x="2163441" y="1636926"/>
          <a:ext cx="8000326" cy="2933480"/>
        </a:xfrm>
        <a:prstGeom prst="rect">
          <a:avLst/>
        </a:prstGeom>
        <a:noFill/>
      </xdr:spPr>
      <xdr:txBody>
        <a:bodyPr wrap="squar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85723</xdr:colOff>
      <xdr:row>0</xdr:row>
      <xdr:rowOff>90497</xdr:rowOff>
    </xdr:from>
    <xdr:to>
      <xdr:col>1</xdr:col>
      <xdr:colOff>1000125</xdr:colOff>
      <xdr:row>3</xdr:row>
      <xdr:rowOff>136599</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6" y="90497"/>
          <a:ext cx="914402"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752475</xdr:colOff>
      <xdr:row>19</xdr:row>
      <xdr:rowOff>104776</xdr:rowOff>
    </xdr:from>
    <xdr:ext cx="9493657" cy="937629"/>
    <xdr:sp macro="" textlink="">
      <xdr:nvSpPr>
        <xdr:cNvPr id="4" name="Dikdörtgen 3"/>
        <xdr:cNvSpPr/>
      </xdr:nvSpPr>
      <xdr:spPr>
        <a:xfrm rot="19984841">
          <a:off x="1057275" y="5381626"/>
          <a:ext cx="9493657" cy="937629"/>
        </a:xfrm>
        <a:prstGeom prst="rect">
          <a:avLst/>
        </a:prstGeom>
        <a:noFill/>
      </xdr:spPr>
      <xdr:txBody>
        <a:bodyPr wrap="square" lIns="91440" tIns="45720" rIns="91440" bIns="45720">
          <a:sp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15" zoomScaleNormal="115" workbookViewId="0">
      <selection activeCell="D6" sqref="D6:L6"/>
    </sheetView>
  </sheetViews>
  <sheetFormatPr defaultColWidth="9" defaultRowHeight="12.75" x14ac:dyDescent="0.25"/>
  <cols>
    <col min="1" max="1" width="6.42578125" style="49" customWidth="1"/>
    <col min="2" max="2" width="12.5703125" style="49" customWidth="1"/>
    <col min="3" max="3" width="13.42578125" style="49" customWidth="1"/>
    <col min="4" max="4" width="8.7109375" style="49" customWidth="1"/>
    <col min="5" max="5" width="9.85546875" style="49" customWidth="1"/>
    <col min="6" max="6" width="6.42578125" style="49" customWidth="1"/>
    <col min="7" max="7" width="10.7109375" style="49" customWidth="1"/>
    <col min="8" max="8" width="14.140625" style="49" customWidth="1"/>
    <col min="9" max="9" width="15" style="49" customWidth="1"/>
    <col min="10" max="10" width="50" style="49" customWidth="1"/>
    <col min="11" max="11" width="11.85546875" style="49" customWidth="1"/>
    <col min="12" max="12" width="18.5703125" style="49" customWidth="1"/>
    <col min="13" max="16384" width="9" style="49"/>
  </cols>
  <sheetData>
    <row r="1" spans="1:12" ht="88.15" customHeight="1" x14ac:dyDescent="0.25">
      <c r="A1" s="130" t="s">
        <v>102</v>
      </c>
      <c r="B1" s="131"/>
      <c r="C1" s="132"/>
      <c r="D1" s="132"/>
      <c r="E1" s="132"/>
      <c r="F1" s="132"/>
      <c r="G1" s="132"/>
      <c r="H1" s="132"/>
      <c r="I1" s="132"/>
      <c r="J1" s="132"/>
      <c r="K1" s="132"/>
      <c r="L1" s="133"/>
    </row>
    <row r="2" spans="1:12" ht="12" customHeight="1" x14ac:dyDescent="0.2">
      <c r="A2" s="110" t="s">
        <v>54</v>
      </c>
      <c r="B2" s="134"/>
      <c r="C2" s="135"/>
      <c r="D2" s="141">
        <v>43844</v>
      </c>
      <c r="E2" s="142"/>
      <c r="F2" s="50"/>
      <c r="G2" s="50"/>
      <c r="H2" s="51"/>
      <c r="I2" s="52" t="s">
        <v>55</v>
      </c>
      <c r="J2" s="110" t="s">
        <v>99</v>
      </c>
      <c r="K2" s="134"/>
      <c r="L2" s="51"/>
    </row>
    <row r="3" spans="1:12" ht="12.95" customHeight="1" x14ac:dyDescent="0.2">
      <c r="A3" s="136" t="s">
        <v>56</v>
      </c>
      <c r="B3" s="137"/>
      <c r="C3" s="138"/>
      <c r="D3" s="100">
        <v>33999</v>
      </c>
      <c r="E3" s="101"/>
      <c r="F3" s="53"/>
      <c r="G3" s="53"/>
      <c r="H3" s="54"/>
      <c r="I3" s="55" t="s">
        <v>57</v>
      </c>
      <c r="J3" s="87" t="s">
        <v>100</v>
      </c>
      <c r="K3" s="53"/>
      <c r="L3" s="54"/>
    </row>
    <row r="4" spans="1:12" ht="12" customHeight="1" x14ac:dyDescent="0.2">
      <c r="A4" s="56" t="s">
        <v>58</v>
      </c>
      <c r="B4" s="57"/>
      <c r="C4" s="54"/>
      <c r="D4" s="136" t="s">
        <v>97</v>
      </c>
      <c r="E4" s="137"/>
      <c r="F4" s="137"/>
      <c r="G4" s="137"/>
      <c r="H4" s="54"/>
      <c r="I4" s="55" t="s">
        <v>59</v>
      </c>
      <c r="J4" s="58">
        <v>4</v>
      </c>
      <c r="K4" s="53"/>
      <c r="L4" s="54"/>
    </row>
    <row r="5" spans="1:12" ht="15" customHeight="1" x14ac:dyDescent="0.2">
      <c r="A5" s="59" t="s">
        <v>60</v>
      </c>
      <c r="B5" s="60"/>
      <c r="C5" s="61"/>
      <c r="D5" s="139" t="s">
        <v>98</v>
      </c>
      <c r="E5" s="140"/>
      <c r="F5" s="140"/>
      <c r="G5" s="140"/>
      <c r="H5" s="61"/>
      <c r="I5" s="62" t="s">
        <v>61</v>
      </c>
      <c r="J5" s="63">
        <v>1</v>
      </c>
      <c r="K5" s="64"/>
      <c r="L5" s="61"/>
    </row>
    <row r="6" spans="1:12" ht="23.25" customHeight="1" x14ac:dyDescent="0.25">
      <c r="A6" s="144" t="s">
        <v>62</v>
      </c>
      <c r="B6" s="145"/>
      <c r="C6" s="146"/>
      <c r="D6" s="147" t="s">
        <v>86</v>
      </c>
      <c r="E6" s="148"/>
      <c r="F6" s="148"/>
      <c r="G6" s="148"/>
      <c r="H6" s="148"/>
      <c r="I6" s="148"/>
      <c r="J6" s="148"/>
      <c r="K6" s="148"/>
      <c r="L6" s="149"/>
    </row>
    <row r="7" spans="1:12" ht="17.100000000000001" customHeight="1" x14ac:dyDescent="0.25">
      <c r="A7" s="150" t="s">
        <v>63</v>
      </c>
      <c r="B7" s="97" t="s">
        <v>64</v>
      </c>
      <c r="C7" s="97" t="s">
        <v>47</v>
      </c>
      <c r="D7" s="119" t="s">
        <v>65</v>
      </c>
      <c r="E7" s="120"/>
      <c r="F7" s="120"/>
      <c r="G7" s="121"/>
      <c r="H7" s="153" t="s">
        <v>66</v>
      </c>
      <c r="I7" s="102" t="s">
        <v>88</v>
      </c>
      <c r="J7" s="102" t="s">
        <v>67</v>
      </c>
      <c r="K7" s="122" t="s">
        <v>68</v>
      </c>
      <c r="L7" s="123"/>
    </row>
    <row r="8" spans="1:12" ht="24" customHeight="1" x14ac:dyDescent="0.25">
      <c r="A8" s="151"/>
      <c r="B8" s="98"/>
      <c r="C8" s="98"/>
      <c r="D8" s="128" t="s">
        <v>82</v>
      </c>
      <c r="E8" s="129"/>
      <c r="F8" s="128" t="s">
        <v>83</v>
      </c>
      <c r="G8" s="143"/>
      <c r="H8" s="154"/>
      <c r="I8" s="103"/>
      <c r="J8" s="105"/>
      <c r="K8" s="124"/>
      <c r="L8" s="125"/>
    </row>
    <row r="9" spans="1:12" ht="26.1" customHeight="1" x14ac:dyDescent="0.25">
      <c r="A9" s="152"/>
      <c r="B9" s="99"/>
      <c r="C9" s="99"/>
      <c r="D9" s="65" t="s">
        <v>69</v>
      </c>
      <c r="E9" s="66" t="s">
        <v>84</v>
      </c>
      <c r="F9" s="67" t="s">
        <v>70</v>
      </c>
      <c r="G9" s="66" t="s">
        <v>85</v>
      </c>
      <c r="H9" s="155"/>
      <c r="I9" s="104"/>
      <c r="J9" s="106"/>
      <c r="K9" s="126"/>
      <c r="L9" s="127"/>
    </row>
    <row r="10" spans="1:12" ht="30" customHeight="1" x14ac:dyDescent="0.25">
      <c r="A10" s="68">
        <v>1</v>
      </c>
      <c r="B10" s="69" t="s">
        <v>78</v>
      </c>
      <c r="C10" s="70" t="s">
        <v>91</v>
      </c>
      <c r="D10" s="71">
        <v>90.361999999999995</v>
      </c>
      <c r="E10" s="72">
        <f>D10*0.6</f>
        <v>54.217199999999998</v>
      </c>
      <c r="F10" s="73">
        <v>70</v>
      </c>
      <c r="G10" s="74">
        <f>F10*0.4</f>
        <v>28</v>
      </c>
      <c r="H10" s="75">
        <f>E10+G10</f>
        <v>82.217199999999991</v>
      </c>
      <c r="I10" s="76" t="s">
        <v>48</v>
      </c>
      <c r="J10" s="76" t="str">
        <f>IF(I10="UYGUN","GİRİŞ SINAVINA GİRMEYE HAK KAZANDI", "GİRİŞ SINAVINA  GİRMEYE HAK KAZANAMADI")</f>
        <v>GİRİŞ SINAVINA GİRMEYE HAK KAZANDI</v>
      </c>
      <c r="K10" s="110" t="s">
        <v>87</v>
      </c>
      <c r="L10" s="111"/>
    </row>
    <row r="11" spans="1:12" ht="30" customHeight="1" x14ac:dyDescent="0.25">
      <c r="A11" s="68">
        <v>2</v>
      </c>
      <c r="B11" s="69" t="s">
        <v>79</v>
      </c>
      <c r="C11" s="70" t="s">
        <v>90</v>
      </c>
      <c r="D11" s="71">
        <v>85.126999999999995</v>
      </c>
      <c r="E11" s="72">
        <f t="shared" ref="E11:E14" si="0">D11*0.6</f>
        <v>51.076199999999993</v>
      </c>
      <c r="F11" s="73">
        <v>75</v>
      </c>
      <c r="G11" s="74">
        <f t="shared" ref="G11:G14" si="1">F11*0.4</f>
        <v>30</v>
      </c>
      <c r="H11" s="75">
        <f t="shared" ref="H11:H14" si="2">E11+G11</f>
        <v>81.0762</v>
      </c>
      <c r="I11" s="76" t="s">
        <v>48</v>
      </c>
      <c r="J11" s="76" t="str">
        <f t="shared" ref="J11" si="3">IF(I11="UYGUN","GİRİŞ SINAVINA GİRMEYE HAK KAZANDI", "GİRİŞ SINAVINA  GİRMEYE HAK KAZANAMADI")</f>
        <v>GİRİŞ SINAVINA GİRMEYE HAK KAZANDI</v>
      </c>
      <c r="K11" s="112"/>
      <c r="L11" s="113"/>
    </row>
    <row r="12" spans="1:12" ht="30" customHeight="1" x14ac:dyDescent="0.25">
      <c r="A12" s="68">
        <v>3</v>
      </c>
      <c r="B12" s="69" t="s">
        <v>81</v>
      </c>
      <c r="C12" s="70" t="s">
        <v>89</v>
      </c>
      <c r="D12" s="71">
        <v>75.212000000000003</v>
      </c>
      <c r="E12" s="72">
        <f t="shared" si="0"/>
        <v>45.127200000000002</v>
      </c>
      <c r="F12" s="73">
        <v>85</v>
      </c>
      <c r="G12" s="74">
        <f t="shared" si="1"/>
        <v>34</v>
      </c>
      <c r="H12" s="75">
        <f t="shared" si="2"/>
        <v>79.127200000000002</v>
      </c>
      <c r="I12" s="76" t="s">
        <v>48</v>
      </c>
      <c r="J12" s="76" t="str">
        <f t="shared" ref="J12" si="4">IF(I12="UYGUN","GİRİŞ SINAVINA GİRMEYE HAK KAZANDI", "GİRİŞ SINAVINA  GİRMEYE HAK KAZANAMADI")</f>
        <v>GİRİŞ SINAVINA GİRMEYE HAK KAZANDI</v>
      </c>
      <c r="K12" s="112"/>
      <c r="L12" s="113"/>
    </row>
    <row r="13" spans="1:12" ht="30" customHeight="1" x14ac:dyDescent="0.25">
      <c r="A13" s="68">
        <v>4</v>
      </c>
      <c r="B13" s="69" t="s">
        <v>101</v>
      </c>
      <c r="C13" s="70" t="s">
        <v>92</v>
      </c>
      <c r="D13" s="71">
        <v>76.332999999999998</v>
      </c>
      <c r="E13" s="72">
        <f t="shared" si="0"/>
        <v>45.799799999999998</v>
      </c>
      <c r="F13" s="73">
        <v>73.25</v>
      </c>
      <c r="G13" s="74">
        <f t="shared" si="1"/>
        <v>29.3</v>
      </c>
      <c r="H13" s="75">
        <f t="shared" ref="H13" si="5">E13+G13</f>
        <v>75.099800000000002</v>
      </c>
      <c r="I13" s="76" t="s">
        <v>48</v>
      </c>
      <c r="J13" s="76" t="str">
        <f t="shared" ref="J13" si="6">IF(I13="UYGUN","GİRİŞ SINAVINA GİRMEYE HAK KAZANDI", "GİRİŞ SINAVINA  GİRMEYE HAK KAZANAMADI")</f>
        <v>GİRİŞ SINAVINA GİRMEYE HAK KAZANDI</v>
      </c>
      <c r="K13" s="112"/>
      <c r="L13" s="113"/>
    </row>
    <row r="14" spans="1:12" ht="30" customHeight="1" x14ac:dyDescent="0.25">
      <c r="A14" s="68">
        <v>5</v>
      </c>
      <c r="B14" s="69" t="s">
        <v>80</v>
      </c>
      <c r="C14" s="70" t="s">
        <v>93</v>
      </c>
      <c r="D14" s="71">
        <v>90.781999999999996</v>
      </c>
      <c r="E14" s="72">
        <f t="shared" si="0"/>
        <v>54.469199999999994</v>
      </c>
      <c r="F14" s="73">
        <v>55</v>
      </c>
      <c r="G14" s="74">
        <f t="shared" si="1"/>
        <v>22</v>
      </c>
      <c r="H14" s="75">
        <f t="shared" si="2"/>
        <v>76.469200000000001</v>
      </c>
      <c r="I14" s="76" t="s">
        <v>49</v>
      </c>
      <c r="J14" s="76" t="str">
        <f>IF(I14="UYGUN","GİRİŞ SINAVINA GİRMEYE HAK KAZANDI", "GİRİŞ SINAVINA  GİRMEYE HAK KAZANAMADI")</f>
        <v>GİRİŞ SINAVINA  GİRMEYE HAK KAZANAMADI</v>
      </c>
      <c r="K14" s="112"/>
      <c r="L14" s="113"/>
    </row>
    <row r="15" spans="1:12" ht="30" customHeight="1" x14ac:dyDescent="0.25">
      <c r="A15" s="68">
        <v>6</v>
      </c>
      <c r="B15" s="69"/>
      <c r="C15" s="70"/>
      <c r="D15" s="71"/>
      <c r="E15" s="72"/>
      <c r="F15" s="73"/>
      <c r="G15" s="74"/>
      <c r="H15" s="68"/>
      <c r="I15" s="77"/>
      <c r="J15" s="76"/>
      <c r="K15" s="112"/>
      <c r="L15" s="113"/>
    </row>
    <row r="16" spans="1:12" ht="30" customHeight="1" x14ac:dyDescent="0.25">
      <c r="A16" s="68">
        <v>7</v>
      </c>
      <c r="B16" s="69"/>
      <c r="C16" s="70"/>
      <c r="D16" s="71"/>
      <c r="E16" s="72"/>
      <c r="F16" s="73"/>
      <c r="G16" s="74"/>
      <c r="H16" s="68"/>
      <c r="I16" s="77"/>
      <c r="J16" s="76"/>
      <c r="K16" s="112"/>
      <c r="L16" s="113"/>
    </row>
    <row r="17" spans="1:12" ht="30" customHeight="1" x14ac:dyDescent="0.25">
      <c r="A17" s="68">
        <v>8</v>
      </c>
      <c r="B17" s="69"/>
      <c r="C17" s="70"/>
      <c r="D17" s="71"/>
      <c r="E17" s="72"/>
      <c r="F17" s="73"/>
      <c r="G17" s="74"/>
      <c r="H17" s="68"/>
      <c r="I17" s="77"/>
      <c r="J17" s="76"/>
      <c r="K17" s="112"/>
      <c r="L17" s="113"/>
    </row>
    <row r="18" spans="1:12" ht="29.1" customHeight="1" x14ac:dyDescent="0.25">
      <c r="A18" s="68">
        <v>9</v>
      </c>
      <c r="B18" s="69"/>
      <c r="C18" s="70"/>
      <c r="D18" s="71"/>
      <c r="E18" s="72"/>
      <c r="F18" s="73"/>
      <c r="G18" s="74"/>
      <c r="H18" s="68"/>
      <c r="I18" s="77"/>
      <c r="J18" s="76"/>
      <c r="K18" s="112"/>
      <c r="L18" s="113"/>
    </row>
    <row r="19" spans="1:12" ht="30" customHeight="1" x14ac:dyDescent="0.25">
      <c r="A19" s="68">
        <v>10</v>
      </c>
      <c r="B19" s="69"/>
      <c r="C19" s="70"/>
      <c r="D19" s="71"/>
      <c r="E19" s="72"/>
      <c r="F19" s="73"/>
      <c r="G19" s="74"/>
      <c r="H19" s="68"/>
      <c r="I19" s="77"/>
      <c r="J19" s="76"/>
      <c r="K19" s="112"/>
      <c r="L19" s="113"/>
    </row>
    <row r="20" spans="1:12" ht="20.100000000000001" customHeight="1" x14ac:dyDescent="0.25">
      <c r="A20" s="114" t="s">
        <v>71</v>
      </c>
      <c r="B20" s="115"/>
      <c r="C20" s="115"/>
      <c r="D20" s="115"/>
      <c r="E20" s="115"/>
      <c r="F20" s="115"/>
      <c r="G20" s="115"/>
      <c r="H20" s="115"/>
      <c r="I20" s="115"/>
      <c r="J20" s="115"/>
      <c r="K20" s="115"/>
      <c r="L20" s="116"/>
    </row>
    <row r="21" spans="1:12" ht="27" customHeight="1" x14ac:dyDescent="0.25">
      <c r="A21" s="79" t="s">
        <v>72</v>
      </c>
      <c r="B21" s="80"/>
      <c r="C21" s="117" t="s">
        <v>73</v>
      </c>
      <c r="D21" s="118"/>
      <c r="E21" s="119" t="s">
        <v>74</v>
      </c>
      <c r="F21" s="120"/>
      <c r="G21" s="121"/>
      <c r="H21" s="119" t="s">
        <v>75</v>
      </c>
      <c r="I21" s="120"/>
      <c r="J21" s="121"/>
      <c r="K21" s="81" t="s">
        <v>76</v>
      </c>
      <c r="L21" s="82" t="s">
        <v>77</v>
      </c>
    </row>
    <row r="22" spans="1:12" ht="18" customHeight="1" x14ac:dyDescent="0.25">
      <c r="A22" s="83">
        <v>1</v>
      </c>
      <c r="B22" s="84"/>
      <c r="C22" s="107"/>
      <c r="D22" s="108"/>
      <c r="E22" s="107"/>
      <c r="F22" s="109"/>
      <c r="G22" s="108"/>
      <c r="H22" s="107"/>
      <c r="I22" s="109"/>
      <c r="J22" s="108"/>
      <c r="K22" s="85" t="s">
        <v>45</v>
      </c>
      <c r="L22" s="78"/>
    </row>
    <row r="23" spans="1:12" ht="18.95" customHeight="1" x14ac:dyDescent="0.25">
      <c r="A23" s="83">
        <v>2</v>
      </c>
      <c r="B23" s="84"/>
      <c r="C23" s="107"/>
      <c r="D23" s="108"/>
      <c r="E23" s="107"/>
      <c r="F23" s="109"/>
      <c r="G23" s="108"/>
      <c r="H23" s="107"/>
      <c r="I23" s="109"/>
      <c r="J23" s="108"/>
      <c r="K23" s="85" t="s">
        <v>45</v>
      </c>
      <c r="L23" s="78"/>
    </row>
    <row r="24" spans="1:12" ht="18.75" customHeight="1" x14ac:dyDescent="0.25">
      <c r="A24" s="83">
        <v>3</v>
      </c>
      <c r="B24" s="84"/>
      <c r="C24" s="107"/>
      <c r="D24" s="108"/>
      <c r="E24" s="107"/>
      <c r="F24" s="109"/>
      <c r="G24" s="108"/>
      <c r="H24" s="107"/>
      <c r="I24" s="109"/>
      <c r="J24" s="108"/>
      <c r="K24" s="85" t="s">
        <v>45</v>
      </c>
      <c r="L24" s="78"/>
    </row>
  </sheetData>
  <mergeCells count="34">
    <mergeCell ref="K7:L9"/>
    <mergeCell ref="D8:E8"/>
    <mergeCell ref="A1:L1"/>
    <mergeCell ref="A2:C2"/>
    <mergeCell ref="J2:K2"/>
    <mergeCell ref="A3:C3"/>
    <mergeCell ref="D4:G4"/>
    <mergeCell ref="D5:G5"/>
    <mergeCell ref="D2:E2"/>
    <mergeCell ref="F8:G8"/>
    <mergeCell ref="A6:C6"/>
    <mergeCell ref="D6:L6"/>
    <mergeCell ref="A7:A9"/>
    <mergeCell ref="C7:C9"/>
    <mergeCell ref="D7:G7"/>
    <mergeCell ref="H7:H9"/>
    <mergeCell ref="K10:L19"/>
    <mergeCell ref="A20:L20"/>
    <mergeCell ref="C21:D21"/>
    <mergeCell ref="E21:G21"/>
    <mergeCell ref="H21:J21"/>
    <mergeCell ref="B7:B9"/>
    <mergeCell ref="D3:E3"/>
    <mergeCell ref="I7:I9"/>
    <mergeCell ref="J7:J9"/>
    <mergeCell ref="C24:D24"/>
    <mergeCell ref="E24:G24"/>
    <mergeCell ref="H24:J24"/>
    <mergeCell ref="C22:D22"/>
    <mergeCell ref="E22:G22"/>
    <mergeCell ref="H22:J22"/>
    <mergeCell ref="C23:D23"/>
    <mergeCell ref="E23:G23"/>
    <mergeCell ref="H23:J23"/>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election activeCell="J6" sqref="J6"/>
    </sheetView>
  </sheetViews>
  <sheetFormatPr defaultRowHeight="15" x14ac:dyDescent="0.25"/>
  <cols>
    <col min="1" max="1" width="6.42578125" customWidth="1"/>
    <col min="2" max="2" width="23.42578125" customWidth="1"/>
    <col min="3" max="3" width="15.7109375" customWidth="1"/>
    <col min="4" max="4" width="11.42578125" customWidth="1"/>
    <col min="5" max="5" width="12" style="2" customWidth="1"/>
    <col min="6" max="6" width="15.42578125" style="3" customWidth="1"/>
    <col min="7" max="7" width="14.28515625" style="2" customWidth="1"/>
    <col min="8" max="8" width="9.140625" style="3"/>
    <col min="9" max="9" width="9.140625" style="2"/>
    <col min="10" max="10" width="9.140625" style="3"/>
    <col min="11" max="11" width="12.140625" style="2" customWidth="1"/>
    <col min="12" max="12" width="14.28515625" customWidth="1"/>
  </cols>
  <sheetData>
    <row r="1" spans="1:12" ht="77.25" customHeight="1" x14ac:dyDescent="0.25">
      <c r="A1" s="180" t="s">
        <v>13</v>
      </c>
      <c r="B1" s="181"/>
      <c r="C1" s="181"/>
      <c r="D1" s="181"/>
      <c r="E1" s="181"/>
      <c r="F1" s="181"/>
      <c r="G1" s="181"/>
      <c r="H1" s="181"/>
      <c r="I1" s="181"/>
      <c r="J1" s="181"/>
      <c r="K1" s="181"/>
      <c r="L1" s="182"/>
    </row>
    <row r="2" spans="1:12" ht="37.5" customHeight="1" x14ac:dyDescent="0.25">
      <c r="A2" s="183" t="str">
        <f>CONCATENATE(C3," ",C4," BÖLÜMÜ ",C5," ANABİLİM DALI ",C6,"NİHAİ DEĞERLENDİRME FORMU")</f>
        <v>İŞLETME FAKÜLTESİ İŞLETME BÖLÜMÜ YÖNETİM ORGANİZASYON ANABİLİM DALI ARAŞTIRMA GÖREVLİSİ NİHAİ DEĞERLENDİRME FORMU</v>
      </c>
      <c r="B2" s="184"/>
      <c r="C2" s="184"/>
      <c r="D2" s="184"/>
      <c r="E2" s="184"/>
      <c r="F2" s="184"/>
      <c r="G2" s="184"/>
      <c r="H2" s="184"/>
      <c r="I2" s="184"/>
      <c r="J2" s="184"/>
      <c r="K2" s="184"/>
      <c r="L2" s="185"/>
    </row>
    <row r="3" spans="1:12" x14ac:dyDescent="0.25">
      <c r="A3" s="165" t="s">
        <v>6</v>
      </c>
      <c r="B3" s="166"/>
      <c r="C3" s="166" t="str">
        <f>'Ön Değerlendirme Formu'!D4</f>
        <v>İŞLETME FAKÜLTESİ</v>
      </c>
      <c r="D3" s="166"/>
      <c r="E3" s="166"/>
      <c r="F3" s="29"/>
      <c r="G3" s="29"/>
      <c r="H3" s="29"/>
      <c r="I3" s="29"/>
      <c r="J3" s="29"/>
      <c r="K3" s="29"/>
      <c r="L3" s="30"/>
    </row>
    <row r="4" spans="1:12" x14ac:dyDescent="0.25">
      <c r="A4" s="165" t="s">
        <v>7</v>
      </c>
      <c r="B4" s="166"/>
      <c r="C4" s="166" t="str">
        <f>'Ön Değerlendirme Formu'!D5</f>
        <v>İŞLETME</v>
      </c>
      <c r="D4" s="166"/>
      <c r="E4" s="166"/>
      <c r="F4" s="29"/>
      <c r="G4" s="29"/>
      <c r="H4" s="29"/>
      <c r="I4" s="29"/>
      <c r="J4" s="29"/>
      <c r="K4" s="29"/>
      <c r="L4" s="30"/>
    </row>
    <row r="5" spans="1:12" x14ac:dyDescent="0.25">
      <c r="A5" s="165" t="s">
        <v>5</v>
      </c>
      <c r="B5" s="166"/>
      <c r="C5" s="166" t="str">
        <f>'Ön Değerlendirme Formu'!J2</f>
        <v>YÖNETİM ORGANİZASYON</v>
      </c>
      <c r="D5" s="166"/>
      <c r="E5" s="166"/>
      <c r="F5" s="166"/>
      <c r="G5" s="29"/>
      <c r="H5" s="29"/>
      <c r="I5" s="29"/>
      <c r="J5" s="29"/>
      <c r="K5" s="29"/>
      <c r="L5" s="30"/>
    </row>
    <row r="6" spans="1:12" x14ac:dyDescent="0.25">
      <c r="A6" s="165" t="s">
        <v>4</v>
      </c>
      <c r="B6" s="166"/>
      <c r="C6" s="166" t="str">
        <f>'Ön Değerlendirme Formu'!J3</f>
        <v xml:space="preserve">ARAŞTIRMA GÖREVLİSİ </v>
      </c>
      <c r="D6" s="166"/>
      <c r="E6" s="166"/>
      <c r="F6" s="166"/>
      <c r="G6" s="29"/>
      <c r="H6" s="29"/>
      <c r="I6" s="29"/>
      <c r="J6" s="29"/>
      <c r="K6" s="29"/>
      <c r="L6" s="30"/>
    </row>
    <row r="7" spans="1:12" x14ac:dyDescent="0.25">
      <c r="A7" s="165" t="s">
        <v>3</v>
      </c>
      <c r="B7" s="166"/>
      <c r="C7" s="173">
        <f>'Ön Değerlendirme Formu'!D3</f>
        <v>33999</v>
      </c>
      <c r="D7" s="166"/>
      <c r="E7" s="166"/>
      <c r="F7" s="166"/>
      <c r="G7" s="29"/>
      <c r="H7" s="29"/>
      <c r="I7" s="29"/>
      <c r="J7" s="29"/>
      <c r="K7" s="29"/>
      <c r="L7" s="30"/>
    </row>
    <row r="8" spans="1:12" x14ac:dyDescent="0.25">
      <c r="A8" s="165" t="s">
        <v>25</v>
      </c>
      <c r="B8" s="166"/>
      <c r="C8" s="173">
        <f>'Ön Değerlendirme Formu'!J4</f>
        <v>4</v>
      </c>
      <c r="D8" s="166"/>
      <c r="E8" s="166"/>
      <c r="F8" s="29"/>
      <c r="G8" s="29"/>
      <c r="H8" s="29"/>
      <c r="I8" s="29"/>
      <c r="J8" s="29"/>
      <c r="K8" s="29"/>
      <c r="L8" s="30"/>
    </row>
    <row r="9" spans="1:12" ht="17.25" customHeight="1" x14ac:dyDescent="0.25">
      <c r="A9" s="165" t="s">
        <v>2</v>
      </c>
      <c r="B9" s="166"/>
      <c r="C9" s="176">
        <f>'Ön Değerlendirme Formu'!J5</f>
        <v>1</v>
      </c>
      <c r="D9" s="177"/>
      <c r="E9" s="177"/>
      <c r="F9" s="31"/>
      <c r="G9" s="31"/>
      <c r="H9" s="31"/>
      <c r="I9" s="31"/>
      <c r="J9" s="31"/>
      <c r="K9" s="31"/>
      <c r="L9" s="32"/>
    </row>
    <row r="10" spans="1:12" s="5" customFormat="1" ht="42" customHeight="1" x14ac:dyDescent="0.25">
      <c r="A10" s="175" t="s">
        <v>0</v>
      </c>
      <c r="B10" s="174" t="s">
        <v>1</v>
      </c>
      <c r="C10" s="178" t="s">
        <v>26</v>
      </c>
      <c r="D10" s="174" t="s">
        <v>8</v>
      </c>
      <c r="E10" s="89" t="s">
        <v>9</v>
      </c>
      <c r="F10" s="188" t="s">
        <v>94</v>
      </c>
      <c r="G10" s="89" t="s">
        <v>37</v>
      </c>
      <c r="H10" s="186" t="s">
        <v>10</v>
      </c>
      <c r="I10" s="89" t="s">
        <v>11</v>
      </c>
      <c r="J10" s="186" t="s">
        <v>95</v>
      </c>
      <c r="K10" s="89" t="s">
        <v>96</v>
      </c>
      <c r="L10" s="92" t="s">
        <v>51</v>
      </c>
    </row>
    <row r="11" spans="1:12" s="5" customFormat="1" ht="18.75" customHeight="1" x14ac:dyDescent="0.25">
      <c r="A11" s="175"/>
      <c r="B11" s="174"/>
      <c r="C11" s="179"/>
      <c r="D11" s="174"/>
      <c r="E11" s="90">
        <v>0.3</v>
      </c>
      <c r="F11" s="189"/>
      <c r="G11" s="91">
        <v>0.3</v>
      </c>
      <c r="H11" s="187"/>
      <c r="I11" s="91">
        <v>0.1</v>
      </c>
      <c r="J11" s="187"/>
      <c r="K11" s="91">
        <v>0.3</v>
      </c>
      <c r="L11" s="93" t="s">
        <v>50</v>
      </c>
    </row>
    <row r="12" spans="1:12" x14ac:dyDescent="0.25">
      <c r="A12" s="22">
        <v>1</v>
      </c>
      <c r="B12" s="33" t="str">
        <f>'Ön Değerlendirme Formu'!B10</f>
        <v>A…….   B……….</v>
      </c>
      <c r="C12" s="34" t="str">
        <f>'Ön Değerlendirme Formu'!C10</f>
        <v>………..546</v>
      </c>
      <c r="D12" s="39">
        <f>'Ön Değerlendirme Formu'!D10</f>
        <v>90.361999999999995</v>
      </c>
      <c r="E12" s="88">
        <f>D12*0.3</f>
        <v>27.108599999999999</v>
      </c>
      <c r="F12" s="41">
        <f>'Ön Değerlendirme Formu'!F10</f>
        <v>70</v>
      </c>
      <c r="G12" s="41">
        <f>F12*0.3</f>
        <v>21</v>
      </c>
      <c r="H12" s="39">
        <v>83</v>
      </c>
      <c r="I12" s="39">
        <f>H12*0.1</f>
        <v>8.3000000000000007</v>
      </c>
      <c r="J12" s="41">
        <v>85</v>
      </c>
      <c r="K12" s="41">
        <f>J12*0.3</f>
        <v>25.5</v>
      </c>
      <c r="L12" s="37">
        <f>E12+G12+I12+K12</f>
        <v>81.908599999999993</v>
      </c>
    </row>
    <row r="13" spans="1:12" x14ac:dyDescent="0.25">
      <c r="A13" s="22">
        <v>2</v>
      </c>
      <c r="B13" s="33" t="str">
        <f>'Ön Değerlendirme Formu'!B11</f>
        <v>E……..  G……….</v>
      </c>
      <c r="C13" s="34" t="str">
        <f>'Ön Değerlendirme Formu'!C11</f>
        <v>………..458</v>
      </c>
      <c r="D13" s="39">
        <f>'Ön Değerlendirme Formu'!D11</f>
        <v>85.126999999999995</v>
      </c>
      <c r="E13" s="39">
        <f t="shared" ref="E13:E14" si="0">D13*0.3</f>
        <v>25.538099999999996</v>
      </c>
      <c r="F13" s="41">
        <f>'Ön Değerlendirme Formu'!F11</f>
        <v>75</v>
      </c>
      <c r="G13" s="41">
        <f t="shared" ref="G13:G14" si="1">F13*0.3</f>
        <v>22.5</v>
      </c>
      <c r="H13" s="39">
        <v>90</v>
      </c>
      <c r="I13" s="39">
        <f t="shared" ref="I13:I14" si="2">H13*0.1</f>
        <v>9</v>
      </c>
      <c r="J13" s="41">
        <v>80</v>
      </c>
      <c r="K13" s="41">
        <f t="shared" ref="K13:K14" si="3">J13*0.3</f>
        <v>24</v>
      </c>
      <c r="L13" s="37">
        <f t="shared" ref="L13:L14" si="4">E13+G13+I13+K13</f>
        <v>81.0381</v>
      </c>
    </row>
    <row r="14" spans="1:12" x14ac:dyDescent="0.25">
      <c r="A14" s="22">
        <v>3</v>
      </c>
      <c r="B14" s="33" t="str">
        <f>'Ön Değerlendirme Formu'!B12</f>
        <v>B……   F………..</v>
      </c>
      <c r="C14" s="86" t="str">
        <f>'Ön Değerlendirme Formu'!C12</f>
        <v>………..386</v>
      </c>
      <c r="D14" s="39">
        <f>'Ön Değerlendirme Formu'!D12</f>
        <v>75.212000000000003</v>
      </c>
      <c r="E14" s="39">
        <f t="shared" si="0"/>
        <v>22.563600000000001</v>
      </c>
      <c r="F14" s="41">
        <v>61</v>
      </c>
      <c r="G14" s="41">
        <f t="shared" si="1"/>
        <v>18.3</v>
      </c>
      <c r="H14" s="39">
        <v>87</v>
      </c>
      <c r="I14" s="39">
        <f t="shared" si="2"/>
        <v>8.7000000000000011</v>
      </c>
      <c r="J14" s="41">
        <v>50</v>
      </c>
      <c r="K14" s="41">
        <f t="shared" si="3"/>
        <v>15</v>
      </c>
      <c r="L14" s="37">
        <f t="shared" si="4"/>
        <v>64.563600000000008</v>
      </c>
    </row>
    <row r="15" spans="1:12" x14ac:dyDescent="0.25">
      <c r="A15" s="22">
        <v>4</v>
      </c>
      <c r="B15" s="33" t="str">
        <f>'Ön Değerlendirme Formu'!B13</f>
        <v>B……   C………..</v>
      </c>
      <c r="C15" s="86" t="str">
        <f>'Ön Değerlendirme Formu'!C13</f>
        <v>………..886</v>
      </c>
      <c r="D15" s="39">
        <f>'Ön Değerlendirme Formu'!D13</f>
        <v>76.332999999999998</v>
      </c>
      <c r="E15" s="39">
        <f t="shared" ref="E15" si="5">D15*0.3</f>
        <v>22.899899999999999</v>
      </c>
      <c r="F15" s="41">
        <f>'Ön Değerlendirme Formu'!F13</f>
        <v>73.25</v>
      </c>
      <c r="G15" s="41">
        <f t="shared" ref="G15" si="6">F15*0.3</f>
        <v>21.974999999999998</v>
      </c>
      <c r="H15" s="39">
        <v>88</v>
      </c>
      <c r="I15" s="39">
        <f t="shared" ref="I15" si="7">H15*0.1</f>
        <v>8.8000000000000007</v>
      </c>
      <c r="J15" s="41">
        <v>75</v>
      </c>
      <c r="K15" s="41">
        <f t="shared" ref="K15" si="8">J15*0.3</f>
        <v>22.5</v>
      </c>
      <c r="L15" s="37">
        <f t="shared" ref="L15" si="9">E15+G15+I15+K15</f>
        <v>76.174899999999994</v>
      </c>
    </row>
    <row r="16" spans="1:12" x14ac:dyDescent="0.25">
      <c r="A16" s="22">
        <v>5</v>
      </c>
      <c r="B16" s="33"/>
      <c r="C16" s="86"/>
      <c r="D16" s="39"/>
      <c r="E16" s="39"/>
      <c r="F16" s="41"/>
      <c r="G16" s="41"/>
      <c r="H16" s="39"/>
      <c r="I16" s="39"/>
      <c r="J16" s="41"/>
      <c r="K16" s="41"/>
      <c r="L16" s="37"/>
    </row>
    <row r="17" spans="1:12" x14ac:dyDescent="0.25">
      <c r="A17" s="22">
        <v>6</v>
      </c>
      <c r="B17" s="33"/>
      <c r="C17" s="34"/>
      <c r="D17" s="39"/>
      <c r="E17" s="39"/>
      <c r="F17" s="41"/>
      <c r="G17" s="41"/>
      <c r="H17" s="39"/>
      <c r="I17" s="39"/>
      <c r="J17" s="41"/>
      <c r="K17" s="41"/>
      <c r="L17" s="37"/>
    </row>
    <row r="18" spans="1:12" x14ac:dyDescent="0.25">
      <c r="A18" s="22">
        <v>7</v>
      </c>
      <c r="B18" s="33"/>
      <c r="C18" s="34"/>
      <c r="D18" s="39"/>
      <c r="E18" s="39"/>
      <c r="F18" s="41"/>
      <c r="G18" s="41"/>
      <c r="H18" s="39"/>
      <c r="I18" s="39"/>
      <c r="J18" s="41"/>
      <c r="K18" s="41"/>
      <c r="L18" s="37"/>
    </row>
    <row r="19" spans="1:12" x14ac:dyDescent="0.25">
      <c r="A19" s="22">
        <v>8</v>
      </c>
      <c r="B19" s="33"/>
      <c r="C19" s="34"/>
      <c r="D19" s="39"/>
      <c r="E19" s="39"/>
      <c r="F19" s="41"/>
      <c r="G19" s="41"/>
      <c r="H19" s="39"/>
      <c r="I19" s="39"/>
      <c r="J19" s="41"/>
      <c r="K19" s="41"/>
      <c r="L19" s="37"/>
    </row>
    <row r="20" spans="1:12" x14ac:dyDescent="0.25">
      <c r="A20" s="22">
        <v>9</v>
      </c>
      <c r="B20" s="33"/>
      <c r="C20" s="34"/>
      <c r="D20" s="39"/>
      <c r="E20" s="39"/>
      <c r="F20" s="41"/>
      <c r="G20" s="41"/>
      <c r="H20" s="39"/>
      <c r="I20" s="39"/>
      <c r="J20" s="41"/>
      <c r="K20" s="41"/>
      <c r="L20" s="37"/>
    </row>
    <row r="21" spans="1:12" ht="15.75" thickBot="1" x14ac:dyDescent="0.3">
      <c r="A21" s="23">
        <v>10</v>
      </c>
      <c r="B21" s="35"/>
      <c r="C21" s="36"/>
      <c r="D21" s="40"/>
      <c r="E21" s="40"/>
      <c r="F21" s="42"/>
      <c r="G21" s="42"/>
      <c r="H21" s="40"/>
      <c r="I21" s="40"/>
      <c r="J21" s="42"/>
      <c r="K21" s="42"/>
      <c r="L21" s="38"/>
    </row>
    <row r="22" spans="1:12" ht="15.75" thickBot="1" x14ac:dyDescent="0.3"/>
    <row r="23" spans="1:12" ht="18.75" customHeight="1" x14ac:dyDescent="0.25">
      <c r="A23" s="169" t="s">
        <v>38</v>
      </c>
      <c r="B23" s="170"/>
      <c r="C23" s="170"/>
      <c r="D23" s="170"/>
      <c r="E23" s="170"/>
      <c r="F23" s="170"/>
      <c r="G23" s="170"/>
      <c r="H23" s="170"/>
      <c r="I23" s="170"/>
      <c r="J23" s="170"/>
      <c r="K23" s="170"/>
      <c r="L23" s="171"/>
    </row>
    <row r="24" spans="1:12" ht="22.5" customHeight="1" x14ac:dyDescent="0.25">
      <c r="A24" s="24" t="s">
        <v>39</v>
      </c>
      <c r="B24" s="167" t="s">
        <v>40</v>
      </c>
      <c r="C24" s="167"/>
      <c r="D24" s="168" t="s">
        <v>41</v>
      </c>
      <c r="E24" s="168"/>
      <c r="F24" s="168" t="s">
        <v>42</v>
      </c>
      <c r="G24" s="168"/>
      <c r="H24" s="168"/>
      <c r="I24" s="168" t="s">
        <v>43</v>
      </c>
      <c r="J24" s="168"/>
      <c r="K24" s="168" t="s">
        <v>44</v>
      </c>
      <c r="L24" s="172"/>
    </row>
    <row r="25" spans="1:12" ht="24" customHeight="1" x14ac:dyDescent="0.25">
      <c r="A25" s="25">
        <v>1</v>
      </c>
      <c r="B25" s="164"/>
      <c r="C25" s="164"/>
      <c r="D25" s="164"/>
      <c r="E25" s="164"/>
      <c r="F25" s="164"/>
      <c r="G25" s="164"/>
      <c r="H25" s="164"/>
      <c r="I25" s="158" t="s">
        <v>45</v>
      </c>
      <c r="J25" s="158"/>
      <c r="K25" s="156"/>
      <c r="L25" s="157"/>
    </row>
    <row r="26" spans="1:12" ht="24" customHeight="1" x14ac:dyDescent="0.25">
      <c r="A26" s="25">
        <v>2</v>
      </c>
      <c r="B26" s="164"/>
      <c r="C26" s="164"/>
      <c r="D26" s="164"/>
      <c r="E26" s="164"/>
      <c r="F26" s="164"/>
      <c r="G26" s="164"/>
      <c r="H26" s="164"/>
      <c r="I26" s="159" t="s">
        <v>46</v>
      </c>
      <c r="J26" s="159"/>
      <c r="K26" s="156"/>
      <c r="L26" s="157"/>
    </row>
    <row r="27" spans="1:12" ht="24" customHeight="1" thickBot="1" x14ac:dyDescent="0.3">
      <c r="A27" s="26">
        <v>3</v>
      </c>
      <c r="B27" s="163"/>
      <c r="C27" s="163"/>
      <c r="D27" s="163"/>
      <c r="E27" s="163"/>
      <c r="F27" s="163"/>
      <c r="G27" s="163"/>
      <c r="H27" s="163"/>
      <c r="I27" s="160" t="s">
        <v>45</v>
      </c>
      <c r="J27" s="160"/>
      <c r="K27" s="161"/>
      <c r="L27" s="162"/>
    </row>
  </sheetData>
  <mergeCells count="44">
    <mergeCell ref="C4:E4"/>
    <mergeCell ref="C9:E9"/>
    <mergeCell ref="C10:C11"/>
    <mergeCell ref="A1:L1"/>
    <mergeCell ref="A2:L2"/>
    <mergeCell ref="A6:B6"/>
    <mergeCell ref="A7:B7"/>
    <mergeCell ref="A3:B3"/>
    <mergeCell ref="A8:B8"/>
    <mergeCell ref="C3:E3"/>
    <mergeCell ref="C8:E8"/>
    <mergeCell ref="A4:B4"/>
    <mergeCell ref="J10:J11"/>
    <mergeCell ref="A9:B9"/>
    <mergeCell ref="F10:F11"/>
    <mergeCell ref="H10:H11"/>
    <mergeCell ref="A5:B5"/>
    <mergeCell ref="B24:C24"/>
    <mergeCell ref="D24:E24"/>
    <mergeCell ref="F24:H24"/>
    <mergeCell ref="A23:L23"/>
    <mergeCell ref="K24:L24"/>
    <mergeCell ref="I24:J24"/>
    <mergeCell ref="C5:F5"/>
    <mergeCell ref="C6:F6"/>
    <mergeCell ref="C7:F7"/>
    <mergeCell ref="B10:B11"/>
    <mergeCell ref="D10:D11"/>
    <mergeCell ref="A10:A11"/>
    <mergeCell ref="B27:C27"/>
    <mergeCell ref="D27:E27"/>
    <mergeCell ref="F27:H27"/>
    <mergeCell ref="B25:C25"/>
    <mergeCell ref="D25:E25"/>
    <mergeCell ref="F25:H25"/>
    <mergeCell ref="B26:C26"/>
    <mergeCell ref="D26:E26"/>
    <mergeCell ref="F26:H26"/>
    <mergeCell ref="K25:L25"/>
    <mergeCell ref="I25:J25"/>
    <mergeCell ref="I26:J26"/>
    <mergeCell ref="I27:J27"/>
    <mergeCell ref="K26:L26"/>
    <mergeCell ref="K27:L27"/>
  </mergeCells>
  <pageMargins left="0.51181102362204722" right="0.31496062992125984"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topLeftCell="A13" workbookViewId="0">
      <selection activeCell="L37" sqref="L37"/>
    </sheetView>
  </sheetViews>
  <sheetFormatPr defaultColWidth="15.140625" defaultRowHeight="15" x14ac:dyDescent="0.25"/>
  <cols>
    <col min="1" max="1" width="4.5703125" style="4" customWidth="1"/>
    <col min="2" max="2" width="23.42578125" customWidth="1"/>
    <col min="3" max="3" width="1.7109375" customWidth="1"/>
    <col min="4" max="4" width="23.42578125" customWidth="1"/>
    <col min="5" max="6" width="9.5703125" customWidth="1"/>
    <col min="7" max="7" width="9.5703125" style="4" customWidth="1"/>
    <col min="8" max="8" width="9.5703125" customWidth="1"/>
    <col min="9" max="12" width="9.5703125" style="2" customWidth="1"/>
    <col min="13" max="13" width="12" customWidth="1"/>
    <col min="14" max="14" width="9.5703125" customWidth="1"/>
    <col min="15" max="15" width="16.5703125" customWidth="1"/>
  </cols>
  <sheetData>
    <row r="1" spans="1:15" ht="22.5" customHeight="1" x14ac:dyDescent="0.25">
      <c r="A1" s="208"/>
      <c r="B1" s="209"/>
      <c r="C1" s="209"/>
      <c r="D1" s="196" t="s">
        <v>53</v>
      </c>
      <c r="E1" s="196"/>
      <c r="F1" s="196"/>
      <c r="G1" s="196"/>
      <c r="H1" s="196"/>
      <c r="I1" s="196"/>
      <c r="J1" s="196"/>
      <c r="K1" s="196"/>
      <c r="L1" s="196"/>
      <c r="M1" s="196"/>
      <c r="N1" s="196"/>
      <c r="O1" s="197"/>
    </row>
    <row r="2" spans="1:15" ht="22.5" customHeight="1" x14ac:dyDescent="0.25">
      <c r="A2" s="210"/>
      <c r="B2" s="211"/>
      <c r="C2" s="211"/>
      <c r="D2" s="198"/>
      <c r="E2" s="198"/>
      <c r="F2" s="198"/>
      <c r="G2" s="198"/>
      <c r="H2" s="198"/>
      <c r="I2" s="198"/>
      <c r="J2" s="198"/>
      <c r="K2" s="198"/>
      <c r="L2" s="198"/>
      <c r="M2" s="198"/>
      <c r="N2" s="198"/>
      <c r="O2" s="199"/>
    </row>
    <row r="3" spans="1:15" ht="22.5" customHeight="1" x14ac:dyDescent="0.25">
      <c r="A3" s="210"/>
      <c r="B3" s="211"/>
      <c r="C3" s="211"/>
      <c r="D3" s="198"/>
      <c r="E3" s="198"/>
      <c r="F3" s="198"/>
      <c r="G3" s="198"/>
      <c r="H3" s="198"/>
      <c r="I3" s="198"/>
      <c r="J3" s="198"/>
      <c r="K3" s="198"/>
      <c r="L3" s="198"/>
      <c r="M3" s="198"/>
      <c r="N3" s="198"/>
      <c r="O3" s="199"/>
    </row>
    <row r="4" spans="1:15" ht="18" customHeight="1" thickBot="1" x14ac:dyDescent="0.3">
      <c r="A4" s="212"/>
      <c r="B4" s="213"/>
      <c r="C4" s="213"/>
      <c r="D4" s="200"/>
      <c r="E4" s="200"/>
      <c r="F4" s="200"/>
      <c r="G4" s="200"/>
      <c r="H4" s="200"/>
      <c r="I4" s="200"/>
      <c r="J4" s="200"/>
      <c r="K4" s="200"/>
      <c r="L4" s="200"/>
      <c r="M4" s="200"/>
      <c r="N4" s="200"/>
      <c r="O4" s="201"/>
    </row>
    <row r="5" spans="1:15" ht="14.25" customHeight="1" x14ac:dyDescent="0.25">
      <c r="A5" s="190" t="s">
        <v>32</v>
      </c>
      <c r="B5" s="191"/>
      <c r="C5" s="191"/>
      <c r="D5" s="191"/>
      <c r="E5" s="191"/>
      <c r="F5" s="191"/>
      <c r="G5" s="191"/>
      <c r="H5" s="191"/>
      <c r="I5" s="191"/>
      <c r="J5" s="191"/>
      <c r="K5" s="191"/>
      <c r="L5" s="191"/>
      <c r="M5" s="191"/>
      <c r="N5" s="191"/>
      <c r="O5" s="192"/>
    </row>
    <row r="6" spans="1:15" ht="90" customHeight="1" thickBot="1" x14ac:dyDescent="0.3">
      <c r="A6" s="193"/>
      <c r="B6" s="194"/>
      <c r="C6" s="194"/>
      <c r="D6" s="194"/>
      <c r="E6" s="194"/>
      <c r="F6" s="194"/>
      <c r="G6" s="194"/>
      <c r="H6" s="194"/>
      <c r="I6" s="194"/>
      <c r="J6" s="194"/>
      <c r="K6" s="194"/>
      <c r="L6" s="194"/>
      <c r="M6" s="194"/>
      <c r="N6" s="194"/>
      <c r="O6" s="195"/>
    </row>
    <row r="7" spans="1:15" x14ac:dyDescent="0.25">
      <c r="A7" s="214" t="s">
        <v>24</v>
      </c>
      <c r="B7" s="208"/>
      <c r="C7" s="209"/>
      <c r="D7" s="209"/>
      <c r="E7" s="209"/>
      <c r="F7" s="209"/>
      <c r="G7" s="209"/>
      <c r="H7" s="209"/>
      <c r="I7" s="209"/>
      <c r="J7" s="209"/>
      <c r="K7" s="209"/>
      <c r="L7" s="209"/>
      <c r="M7" s="209"/>
      <c r="N7" s="209"/>
      <c r="O7" s="217"/>
    </row>
    <row r="8" spans="1:15" x14ac:dyDescent="0.25">
      <c r="A8" s="215"/>
      <c r="B8" s="19" t="s">
        <v>28</v>
      </c>
      <c r="C8" s="18" t="s">
        <v>27</v>
      </c>
      <c r="D8" s="202" t="str">
        <f>'Nihai Değerlendirme Formu'!C3</f>
        <v>İŞLETME FAKÜLTESİ</v>
      </c>
      <c r="E8" s="202"/>
      <c r="F8" s="202"/>
      <c r="G8" s="202"/>
      <c r="H8" s="202"/>
      <c r="I8" s="202"/>
      <c r="J8" s="203"/>
      <c r="K8" s="6"/>
      <c r="L8" s="6"/>
      <c r="M8" s="6"/>
      <c r="N8" s="6"/>
      <c r="O8" s="7"/>
    </row>
    <row r="9" spans="1:15" x14ac:dyDescent="0.25">
      <c r="A9" s="215"/>
      <c r="B9" s="19" t="s">
        <v>29</v>
      </c>
      <c r="C9" s="18" t="s">
        <v>27</v>
      </c>
      <c r="D9" s="202" t="str">
        <f>'Nihai Değerlendirme Formu'!C4</f>
        <v>İŞLETME</v>
      </c>
      <c r="E9" s="202"/>
      <c r="F9" s="202"/>
      <c r="G9" s="202"/>
      <c r="H9" s="202"/>
      <c r="I9" s="202"/>
      <c r="J9" s="203"/>
      <c r="K9" s="6"/>
      <c r="L9" s="6"/>
      <c r="M9" s="6"/>
      <c r="N9" s="6"/>
      <c r="O9" s="7"/>
    </row>
    <row r="10" spans="1:15" x14ac:dyDescent="0.25">
      <c r="A10" s="215"/>
      <c r="B10" s="19" t="s">
        <v>5</v>
      </c>
      <c r="C10" s="18" t="s">
        <v>27</v>
      </c>
      <c r="D10" s="202" t="str">
        <f>'Nihai Değerlendirme Formu'!C5</f>
        <v>YÖNETİM ORGANİZASYON</v>
      </c>
      <c r="E10" s="202"/>
      <c r="F10" s="202"/>
      <c r="G10" s="202"/>
      <c r="H10" s="202"/>
      <c r="I10" s="202"/>
      <c r="J10" s="203"/>
      <c r="K10" s="6"/>
      <c r="L10" s="6"/>
      <c r="M10" s="6"/>
      <c r="N10" s="6"/>
      <c r="O10" s="7"/>
    </row>
    <row r="11" spans="1:15" x14ac:dyDescent="0.25">
      <c r="A11" s="215"/>
      <c r="B11" s="19" t="s">
        <v>30</v>
      </c>
      <c r="C11" s="18" t="s">
        <v>27</v>
      </c>
      <c r="D11" s="202" t="str">
        <f>'Nihai Değerlendirme Formu'!C6</f>
        <v xml:space="preserve">ARAŞTIRMA GÖREVLİSİ </v>
      </c>
      <c r="E11" s="202"/>
      <c r="F11" s="202"/>
      <c r="G11" s="202"/>
      <c r="H11" s="202"/>
      <c r="I11" s="202"/>
      <c r="J11" s="203"/>
      <c r="K11" s="6"/>
      <c r="L11" s="6"/>
      <c r="M11" s="6"/>
      <c r="N11" s="6"/>
      <c r="O11" s="7"/>
    </row>
    <row r="12" spans="1:15" x14ac:dyDescent="0.25">
      <c r="A12" s="215"/>
      <c r="B12" s="19" t="s">
        <v>25</v>
      </c>
      <c r="C12" s="18" t="s">
        <v>27</v>
      </c>
      <c r="D12" s="202">
        <f>'Nihai Değerlendirme Formu'!C8</f>
        <v>4</v>
      </c>
      <c r="E12" s="202"/>
      <c r="F12" s="202"/>
      <c r="G12" s="202"/>
      <c r="H12" s="202"/>
      <c r="I12" s="202"/>
      <c r="J12" s="203"/>
      <c r="K12" s="6"/>
      <c r="L12" s="6"/>
      <c r="M12" s="6"/>
      <c r="N12" s="6"/>
      <c r="O12" s="7"/>
    </row>
    <row r="13" spans="1:15" x14ac:dyDescent="0.25">
      <c r="A13" s="215"/>
      <c r="B13" s="19" t="s">
        <v>2</v>
      </c>
      <c r="C13" s="18" t="s">
        <v>27</v>
      </c>
      <c r="D13" s="202">
        <f>'Nihai Değerlendirme Formu'!C9</f>
        <v>1</v>
      </c>
      <c r="E13" s="202"/>
      <c r="F13" s="202"/>
      <c r="G13" s="202"/>
      <c r="H13" s="202"/>
      <c r="I13" s="202"/>
      <c r="J13" s="203"/>
      <c r="K13" s="6"/>
      <c r="L13" s="6"/>
      <c r="M13" s="6"/>
      <c r="N13" s="6"/>
      <c r="O13" s="7"/>
    </row>
    <row r="14" spans="1:15" x14ac:dyDescent="0.25">
      <c r="A14" s="215"/>
      <c r="B14" s="19" t="s">
        <v>3</v>
      </c>
      <c r="C14" s="19" t="s">
        <v>27</v>
      </c>
      <c r="D14" s="204">
        <f>'Nihai Değerlendirme Formu'!C7</f>
        <v>33999</v>
      </c>
      <c r="E14" s="204"/>
      <c r="F14" s="204"/>
      <c r="G14" s="204"/>
      <c r="H14" s="204"/>
      <c r="I14" s="204"/>
      <c r="J14" s="205"/>
      <c r="K14" s="6"/>
      <c r="L14" s="6"/>
      <c r="M14" s="6"/>
      <c r="N14" s="6"/>
      <c r="O14" s="7"/>
    </row>
    <row r="15" spans="1:15" ht="15.75" thickBot="1" x14ac:dyDescent="0.3">
      <c r="A15" s="216"/>
      <c r="B15" s="212"/>
      <c r="C15" s="213"/>
      <c r="D15" s="213"/>
      <c r="E15" s="213"/>
      <c r="F15" s="213"/>
      <c r="G15" s="213"/>
      <c r="H15" s="213"/>
      <c r="I15" s="213"/>
      <c r="J15" s="213"/>
      <c r="K15" s="213"/>
      <c r="L15" s="213"/>
      <c r="M15" s="213"/>
      <c r="N15" s="213"/>
      <c r="O15" s="218"/>
    </row>
    <row r="16" spans="1:15" s="1" customFormat="1" ht="45" customHeight="1" x14ac:dyDescent="0.2">
      <c r="A16" s="8" t="s">
        <v>14</v>
      </c>
      <c r="B16" s="9" t="s">
        <v>21</v>
      </c>
      <c r="C16" s="206" t="s">
        <v>26</v>
      </c>
      <c r="D16" s="207"/>
      <c r="E16" s="9" t="s">
        <v>15</v>
      </c>
      <c r="F16" s="9" t="s">
        <v>16</v>
      </c>
      <c r="G16" s="9" t="s">
        <v>17</v>
      </c>
      <c r="H16" s="9" t="s">
        <v>31</v>
      </c>
      <c r="I16" s="9" t="s">
        <v>18</v>
      </c>
      <c r="J16" s="9" t="s">
        <v>22</v>
      </c>
      <c r="K16" s="9" t="s">
        <v>23</v>
      </c>
      <c r="L16" s="9" t="s">
        <v>19</v>
      </c>
      <c r="M16" s="9" t="s">
        <v>20</v>
      </c>
      <c r="N16" s="20" t="s">
        <v>12</v>
      </c>
      <c r="O16" s="10" t="s">
        <v>36</v>
      </c>
    </row>
    <row r="17" spans="1:15" x14ac:dyDescent="0.25">
      <c r="A17" s="11">
        <v>1</v>
      </c>
      <c r="B17" s="12" t="str">
        <f>'Nihai Değerlendirme Formu'!B12</f>
        <v>A…….   B……….</v>
      </c>
      <c r="C17" s="222" t="str">
        <f>CONCATENATE(LEFT('Nihai Değerlendirme Formu'!C12,2),"*******",RIGHT('Nihai Değerlendirme Formu'!C12,2))</f>
        <v>……*******46</v>
      </c>
      <c r="D17" s="223"/>
      <c r="E17" s="13">
        <f>'Nihai Değerlendirme Formu'!D12</f>
        <v>90.361999999999995</v>
      </c>
      <c r="F17" s="14">
        <f>'Nihai Değerlendirme Formu'!H12</f>
        <v>83</v>
      </c>
      <c r="G17" s="14">
        <f>'Nihai Değerlendirme Formu'!F12</f>
        <v>70</v>
      </c>
      <c r="H17" s="14">
        <v>87</v>
      </c>
      <c r="I17" s="43">
        <f>'Nihai Değerlendirme Formu'!E12</f>
        <v>27.108599999999999</v>
      </c>
      <c r="J17" s="43">
        <f>'Nihai Değerlendirme Formu'!I12</f>
        <v>8.3000000000000007</v>
      </c>
      <c r="K17" s="14">
        <f>'Nihai Değerlendirme Formu'!G12</f>
        <v>21</v>
      </c>
      <c r="L17" s="14">
        <f>'Nihai Değerlendirme Formu'!K12</f>
        <v>25.5</v>
      </c>
      <c r="M17" s="96">
        <f>I17+J17+K17+L17</f>
        <v>81.908600000000007</v>
      </c>
      <c r="N17" s="94" t="str">
        <f>IF(M17&gt;=65,"Başarılı","Başarısız")</f>
        <v>Başarılı</v>
      </c>
      <c r="O17" s="95" t="s">
        <v>34</v>
      </c>
    </row>
    <row r="18" spans="1:15" x14ac:dyDescent="0.25">
      <c r="A18" s="11">
        <v>2</v>
      </c>
      <c r="B18" s="12" t="str">
        <f>'Nihai Değerlendirme Formu'!B13</f>
        <v>E……..  G……….</v>
      </c>
      <c r="C18" s="222" t="str">
        <f>CONCATENATE(LEFT('Nihai Değerlendirme Formu'!C13,2),"*******",RIGHT('Nihai Değerlendirme Formu'!C13,2))</f>
        <v>……*******58</v>
      </c>
      <c r="D18" s="223"/>
      <c r="E18" s="13">
        <f>'Nihai Değerlendirme Formu'!D13</f>
        <v>85.126999999999995</v>
      </c>
      <c r="F18" s="14">
        <f>'Nihai Değerlendirme Formu'!H13</f>
        <v>90</v>
      </c>
      <c r="G18" s="14">
        <f>'Nihai Değerlendirme Formu'!F13</f>
        <v>75</v>
      </c>
      <c r="H18" s="14">
        <v>78</v>
      </c>
      <c r="I18" s="43">
        <f>'Nihai Değerlendirme Formu'!E13</f>
        <v>25.538099999999996</v>
      </c>
      <c r="J18" s="43">
        <f>'Nihai Değerlendirme Formu'!I13</f>
        <v>9</v>
      </c>
      <c r="K18" s="14">
        <f>'Nihai Değerlendirme Formu'!G13</f>
        <v>22.5</v>
      </c>
      <c r="L18" s="14">
        <f>'Nihai Değerlendirme Formu'!K13</f>
        <v>24</v>
      </c>
      <c r="M18" s="96">
        <f t="shared" ref="M18:M20" si="0">I18+J18+K18+L18</f>
        <v>81.0381</v>
      </c>
      <c r="N18" s="94" t="str">
        <f t="shared" ref="N18:N20" si="1">IF(M18&gt;=65,"Başarılı","Başarısız")</f>
        <v>Başarılı</v>
      </c>
      <c r="O18" s="95" t="s">
        <v>35</v>
      </c>
    </row>
    <row r="19" spans="1:15" x14ac:dyDescent="0.25">
      <c r="A19" s="11">
        <v>3</v>
      </c>
      <c r="B19" s="12" t="str">
        <f>'Nihai Değerlendirme Formu'!B14</f>
        <v>B……   F………..</v>
      </c>
      <c r="C19" s="222" t="str">
        <f>CONCATENATE(LEFT('Nihai Değerlendirme Formu'!C14,2),"*******",RIGHT('Nihai Değerlendirme Formu'!C14,2))</f>
        <v>……*******86</v>
      </c>
      <c r="D19" s="223"/>
      <c r="E19" s="13">
        <f>'Nihai Değerlendirme Formu'!D14</f>
        <v>75.212000000000003</v>
      </c>
      <c r="F19" s="14">
        <f>'Nihai Değerlendirme Formu'!H14</f>
        <v>87</v>
      </c>
      <c r="G19" s="14">
        <f>'Nihai Değerlendirme Formu'!F14</f>
        <v>61</v>
      </c>
      <c r="H19" s="14">
        <f>'Nihai Değerlendirme Formu'!J14</f>
        <v>50</v>
      </c>
      <c r="I19" s="43">
        <f>'Nihai Değerlendirme Formu'!E14</f>
        <v>22.563600000000001</v>
      </c>
      <c r="J19" s="43">
        <f>'Nihai Değerlendirme Formu'!I14</f>
        <v>8.7000000000000011</v>
      </c>
      <c r="K19" s="14">
        <f>'Nihai Değerlendirme Formu'!G14</f>
        <v>18.3</v>
      </c>
      <c r="L19" s="14">
        <f>'Nihai Değerlendirme Formu'!K14</f>
        <v>15</v>
      </c>
      <c r="M19" s="96">
        <f t="shared" si="0"/>
        <v>64.563600000000008</v>
      </c>
      <c r="N19" s="94" t="str">
        <f t="shared" si="1"/>
        <v>Başarısız</v>
      </c>
      <c r="O19" s="95" t="s">
        <v>52</v>
      </c>
    </row>
    <row r="20" spans="1:15" x14ac:dyDescent="0.25">
      <c r="A20" s="11">
        <v>4</v>
      </c>
      <c r="B20" s="12" t="str">
        <f>'Nihai Değerlendirme Formu'!B15</f>
        <v>B……   C………..</v>
      </c>
      <c r="C20" s="222" t="str">
        <f>CONCATENATE(LEFT('Nihai Değerlendirme Formu'!C15,2),"*******",RIGHT('Nihai Değerlendirme Formu'!C15,2))</f>
        <v>……*******86</v>
      </c>
      <c r="D20" s="223"/>
      <c r="E20" s="13">
        <f>'Nihai Değerlendirme Formu'!D15</f>
        <v>76.332999999999998</v>
      </c>
      <c r="F20" s="14">
        <f>'Nihai Değerlendirme Formu'!H15</f>
        <v>88</v>
      </c>
      <c r="G20" s="14">
        <f>'Nihai Değerlendirme Formu'!F15</f>
        <v>73.25</v>
      </c>
      <c r="H20" s="14">
        <f>'Nihai Değerlendirme Formu'!J15</f>
        <v>75</v>
      </c>
      <c r="I20" s="43">
        <f>'Nihai Değerlendirme Formu'!E15</f>
        <v>22.899899999999999</v>
      </c>
      <c r="J20" s="43">
        <f>'Nihai Değerlendirme Formu'!I15</f>
        <v>8.8000000000000007</v>
      </c>
      <c r="K20" s="14">
        <f>'Nihai Değerlendirme Formu'!G15</f>
        <v>21.974999999999998</v>
      </c>
      <c r="L20" s="14">
        <f>'Nihai Değerlendirme Formu'!K15</f>
        <v>22.5</v>
      </c>
      <c r="M20" s="96">
        <f t="shared" si="0"/>
        <v>76.174899999999994</v>
      </c>
      <c r="N20" s="94" t="str">
        <f t="shared" si="1"/>
        <v>Başarılı</v>
      </c>
      <c r="O20" s="95" t="s">
        <v>52</v>
      </c>
    </row>
    <row r="21" spans="1:15" x14ac:dyDescent="0.25">
      <c r="A21" s="11">
        <v>5</v>
      </c>
      <c r="B21" s="12"/>
      <c r="C21" s="222"/>
      <c r="D21" s="223"/>
      <c r="E21" s="13"/>
      <c r="F21" s="14"/>
      <c r="G21" s="14"/>
      <c r="H21" s="14"/>
      <c r="I21" s="43"/>
      <c r="J21" s="43"/>
      <c r="K21" s="14"/>
      <c r="L21" s="14"/>
      <c r="M21" s="45"/>
      <c r="N21" s="21"/>
      <c r="O21" s="47"/>
    </row>
    <row r="22" spans="1:15" x14ac:dyDescent="0.25">
      <c r="A22" s="11">
        <v>6</v>
      </c>
      <c r="B22" s="12"/>
      <c r="C22" s="222"/>
      <c r="D22" s="223"/>
      <c r="E22" s="13"/>
      <c r="F22" s="14"/>
      <c r="G22" s="14"/>
      <c r="H22" s="14"/>
      <c r="I22" s="43"/>
      <c r="J22" s="43"/>
      <c r="K22" s="14"/>
      <c r="L22" s="14"/>
      <c r="M22" s="45"/>
      <c r="N22" s="21"/>
      <c r="O22" s="47"/>
    </row>
    <row r="23" spans="1:15" x14ac:dyDescent="0.25">
      <c r="A23" s="11">
        <v>7</v>
      </c>
      <c r="B23" s="12"/>
      <c r="C23" s="222"/>
      <c r="D23" s="223"/>
      <c r="E23" s="13"/>
      <c r="F23" s="14"/>
      <c r="G23" s="14"/>
      <c r="H23" s="14"/>
      <c r="I23" s="43"/>
      <c r="J23" s="43"/>
      <c r="K23" s="14"/>
      <c r="L23" s="14"/>
      <c r="M23" s="45"/>
      <c r="N23" s="21"/>
      <c r="O23" s="47"/>
    </row>
    <row r="24" spans="1:15" x14ac:dyDescent="0.25">
      <c r="A24" s="11">
        <v>8</v>
      </c>
      <c r="B24" s="12"/>
      <c r="C24" s="222"/>
      <c r="D24" s="223"/>
      <c r="E24" s="13"/>
      <c r="F24" s="14"/>
      <c r="G24" s="14"/>
      <c r="H24" s="14"/>
      <c r="I24" s="43"/>
      <c r="J24" s="43"/>
      <c r="K24" s="14"/>
      <c r="L24" s="14"/>
      <c r="M24" s="45"/>
      <c r="N24" s="21"/>
      <c r="O24" s="47"/>
    </row>
    <row r="25" spans="1:15" x14ac:dyDescent="0.25">
      <c r="A25" s="11">
        <v>9</v>
      </c>
      <c r="B25" s="12"/>
      <c r="C25" s="222"/>
      <c r="D25" s="223"/>
      <c r="E25" s="13"/>
      <c r="F25" s="14"/>
      <c r="G25" s="14"/>
      <c r="H25" s="14"/>
      <c r="I25" s="43"/>
      <c r="J25" s="43"/>
      <c r="K25" s="14"/>
      <c r="L25" s="14"/>
      <c r="M25" s="45"/>
      <c r="N25" s="21"/>
      <c r="O25" s="47"/>
    </row>
    <row r="26" spans="1:15" ht="15.75" thickBot="1" x14ac:dyDescent="0.3">
      <c r="A26" s="15">
        <v>10</v>
      </c>
      <c r="B26" s="16"/>
      <c r="C26" s="219"/>
      <c r="D26" s="220"/>
      <c r="E26" s="17"/>
      <c r="F26" s="27"/>
      <c r="G26" s="27"/>
      <c r="H26" s="27"/>
      <c r="I26" s="44"/>
      <c r="J26" s="44"/>
      <c r="K26" s="27"/>
      <c r="L26" s="27"/>
      <c r="M26" s="46"/>
      <c r="N26" s="28"/>
      <c r="O26" s="48"/>
    </row>
    <row r="28" spans="1:15" ht="67.900000000000006" customHeight="1" x14ac:dyDescent="0.25">
      <c r="A28" s="221" t="s">
        <v>33</v>
      </c>
      <c r="B28" s="221"/>
      <c r="C28" s="221"/>
      <c r="D28" s="221"/>
      <c r="E28" s="221"/>
      <c r="F28" s="221"/>
      <c r="G28" s="221"/>
      <c r="H28" s="221"/>
      <c r="I28" s="221"/>
      <c r="J28" s="221"/>
      <c r="K28" s="221"/>
      <c r="L28" s="221"/>
      <c r="M28" s="221"/>
      <c r="N28" s="221"/>
      <c r="O28" s="221"/>
    </row>
  </sheetData>
  <mergeCells count="25">
    <mergeCell ref="C26:D26"/>
    <mergeCell ref="A28:O28"/>
    <mergeCell ref="C17:D17"/>
    <mergeCell ref="C18:D18"/>
    <mergeCell ref="C19:D19"/>
    <mergeCell ref="C20:D20"/>
    <mergeCell ref="C21:D21"/>
    <mergeCell ref="C22:D22"/>
    <mergeCell ref="C24:D24"/>
    <mergeCell ref="C23:D23"/>
    <mergeCell ref="C25:D25"/>
    <mergeCell ref="A5:O6"/>
    <mergeCell ref="D1:O4"/>
    <mergeCell ref="D13:J13"/>
    <mergeCell ref="D14:J14"/>
    <mergeCell ref="C16:D16"/>
    <mergeCell ref="A1:C4"/>
    <mergeCell ref="D8:J8"/>
    <mergeCell ref="D9:J9"/>
    <mergeCell ref="D10:J10"/>
    <mergeCell ref="D11:J11"/>
    <mergeCell ref="D12:J12"/>
    <mergeCell ref="A7:A15"/>
    <mergeCell ref="B7:O7"/>
    <mergeCell ref="B15:O15"/>
  </mergeCells>
  <conditionalFormatting sqref="O29:O55 O19:O27 N21:N26">
    <cfRule type="cellIs" dxfId="1" priority="11" operator="equal">
      <formula>"Başarısız"</formula>
    </cfRule>
  </conditionalFormatting>
  <conditionalFormatting sqref="M27:N27 M29:N1048576 M21:M26">
    <cfRule type="dataBar" priority="8">
      <dataBar>
        <cfvo type="min"/>
        <cfvo type="max"/>
        <color rgb="FF63C384"/>
      </dataBar>
      <extLst>
        <ext xmlns:x14="http://schemas.microsoft.com/office/spreadsheetml/2009/9/main" uri="{B025F937-C7B1-47D3-B67F-A62EFF666E3E}">
          <x14:id>{88ECD1BF-A99D-4496-AD0E-5ABB127C15E5}</x14:id>
        </ext>
      </extLst>
    </cfRule>
  </conditionalFormatting>
  <conditionalFormatting sqref="M21:M26">
    <cfRule type="dataBar" priority="4">
      <dataBar>
        <cfvo type="min"/>
        <cfvo type="max"/>
        <color rgb="FF008AEF"/>
      </dataBar>
      <extLst>
        <ext xmlns:x14="http://schemas.microsoft.com/office/spreadsheetml/2009/9/main" uri="{B025F937-C7B1-47D3-B67F-A62EFF666E3E}">
          <x14:id>{E8738594-7182-435C-9CCE-BB1612F9FBA5}</x14:id>
        </ext>
      </extLst>
    </cfRule>
  </conditionalFormatting>
  <conditionalFormatting sqref="M21:M26 M16">
    <cfRule type="dataBar" priority="53">
      <dataBar>
        <cfvo type="min"/>
        <cfvo type="max"/>
        <color rgb="FF63C384"/>
      </dataBar>
      <extLst>
        <ext xmlns:x14="http://schemas.microsoft.com/office/spreadsheetml/2009/9/main" uri="{B025F937-C7B1-47D3-B67F-A62EFF666E3E}">
          <x14:id>{127AAA09-5DF1-4449-96C7-986FC442E57E}</x14:id>
        </ext>
      </extLst>
    </cfRule>
  </conditionalFormatting>
  <conditionalFormatting sqref="M21:M26">
    <cfRule type="dataBar" priority="54">
      <dataBar>
        <cfvo type="min"/>
        <cfvo type="max"/>
        <color rgb="FFFFB628"/>
      </dataBar>
      <extLst>
        <ext xmlns:x14="http://schemas.microsoft.com/office/spreadsheetml/2009/9/main" uri="{B025F937-C7B1-47D3-B67F-A62EFF666E3E}">
          <x14:id>{47CE929C-86C4-4F4B-8F66-3525995582E7}</x14:id>
        </ext>
      </extLst>
    </cfRule>
  </conditionalFormatting>
  <conditionalFormatting sqref="M27:N27 M29:N340 M21:M26">
    <cfRule type="dataBar" priority="56">
      <dataBar>
        <cfvo type="min"/>
        <cfvo type="max"/>
        <color rgb="FFFFB628"/>
      </dataBar>
      <extLst>
        <ext xmlns:x14="http://schemas.microsoft.com/office/spreadsheetml/2009/9/main" uri="{B025F937-C7B1-47D3-B67F-A62EFF666E3E}">
          <x14:id>{B1E49166-7366-4DD2-B017-05894A9F105C}</x14:id>
        </ext>
      </extLst>
    </cfRule>
  </conditionalFormatting>
  <conditionalFormatting sqref="O17:O20">
    <cfRule type="cellIs" dxfId="0" priority="3" operator="equal">
      <formula>"Başarısız"</formula>
    </cfRule>
  </conditionalFormatting>
  <pageMargins left="0.70866141732283472" right="0.70866141732283472" top="0.55118110236220474" bottom="0.35433070866141736" header="0.31496062992125984" footer="0.31496062992125984"/>
  <pageSetup paperSize="9" scale="78" orientation="landscape" r:id="rId1"/>
  <drawing r:id="rId2"/>
  <extLst>
    <ext xmlns:x14="http://schemas.microsoft.com/office/spreadsheetml/2009/9/main" uri="{78C0D931-6437-407d-A8EE-F0AAD7539E65}">
      <x14:conditionalFormattings>
        <x14:conditionalFormatting xmlns:xm="http://schemas.microsoft.com/office/excel/2006/main">
          <x14:cfRule type="dataBar" id="{88ECD1BF-A99D-4496-AD0E-5ABB127C15E5}">
            <x14:dataBar minLength="0" maxLength="100" border="1" negativeBarBorderColorSameAsPositive="0">
              <x14:cfvo type="autoMin"/>
              <x14:cfvo type="autoMax"/>
              <x14:borderColor rgb="FF63C384"/>
              <x14:negativeFillColor rgb="FFFF0000"/>
              <x14:negativeBorderColor rgb="FFFF0000"/>
              <x14:axisColor rgb="FF000000"/>
            </x14:dataBar>
          </x14:cfRule>
          <xm:sqref>M27:N27 M29:N1048576 M21:M26</xm:sqref>
        </x14:conditionalFormatting>
        <x14:conditionalFormatting xmlns:xm="http://schemas.microsoft.com/office/excel/2006/main">
          <x14:cfRule type="dataBar" id="{E8738594-7182-435C-9CCE-BB1612F9FBA5}">
            <x14:dataBar minLength="0" maxLength="100" border="1" negativeBarBorderColorSameAsPositive="0">
              <x14:cfvo type="autoMin"/>
              <x14:cfvo type="autoMax"/>
              <x14:borderColor rgb="FF008AEF"/>
              <x14:negativeFillColor rgb="FFFF0000"/>
              <x14:negativeBorderColor rgb="FFFF0000"/>
              <x14:axisColor rgb="FF000000"/>
            </x14:dataBar>
          </x14:cfRule>
          <xm:sqref>M21:M26</xm:sqref>
        </x14:conditionalFormatting>
        <x14:conditionalFormatting xmlns:xm="http://schemas.microsoft.com/office/excel/2006/main">
          <x14:cfRule type="dataBar" id="{127AAA09-5DF1-4449-96C7-986FC442E57E}">
            <x14:dataBar minLength="0" maxLength="100" border="1" negativeBarBorderColorSameAsPositive="0">
              <x14:cfvo type="autoMin"/>
              <x14:cfvo type="autoMax"/>
              <x14:borderColor rgb="FF63C384"/>
              <x14:negativeFillColor rgb="FFFF0000"/>
              <x14:negativeBorderColor rgb="FFFF0000"/>
              <x14:axisColor rgb="FF000000"/>
            </x14:dataBar>
          </x14:cfRule>
          <xm:sqref>M21:M26 M16</xm:sqref>
        </x14:conditionalFormatting>
        <x14:conditionalFormatting xmlns:xm="http://schemas.microsoft.com/office/excel/2006/main">
          <x14:cfRule type="dataBar" id="{47CE929C-86C4-4F4B-8F66-3525995582E7}">
            <x14:dataBar minLength="0" maxLength="100" border="1" negativeBarBorderColorSameAsPositive="0">
              <x14:cfvo type="autoMin"/>
              <x14:cfvo type="autoMax"/>
              <x14:borderColor rgb="FFFFB628"/>
              <x14:negativeFillColor rgb="FFFF0000"/>
              <x14:negativeBorderColor rgb="FFFF0000"/>
              <x14:axisColor rgb="FF000000"/>
            </x14:dataBar>
          </x14:cfRule>
          <xm:sqref>M21:M26</xm:sqref>
        </x14:conditionalFormatting>
        <x14:conditionalFormatting xmlns:xm="http://schemas.microsoft.com/office/excel/2006/main">
          <x14:cfRule type="dataBar" id="{B1E49166-7366-4DD2-B017-05894A9F105C}">
            <x14:dataBar minLength="0" maxLength="100" border="1" negativeBarBorderColorSameAsPositive="0">
              <x14:cfvo type="autoMin"/>
              <x14:cfvo type="autoMax"/>
              <x14:borderColor rgb="FFFFB628"/>
              <x14:negativeFillColor rgb="FFFF0000"/>
              <x14:negativeBorderColor rgb="FFFF0000"/>
              <x14:axisColor rgb="FF000000"/>
            </x14:dataBar>
          </x14:cfRule>
          <xm:sqref>M27:N27 M29:N340 M21:M26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Ön Değerlendirme Formu</vt:lpstr>
      <vt:lpstr>Nihai Değerlendirme Formu</vt:lpstr>
      <vt:lpstr>Sonuç İlan Formu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2021-01-25T09:42:58Z</dcterms:modified>
</cp:coreProperties>
</file>